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usw definitionen ab 2021 10 20\"/>
    </mc:Choice>
  </mc:AlternateContent>
  <bookViews>
    <workbookView xWindow="0" yWindow="0" windowWidth="16230" windowHeight="12135" tabRatio="544"/>
  </bookViews>
  <sheets>
    <sheet name="daten" sheetId="1" r:id="rId1"/>
    <sheet name="netzdiagramm_mittel_überalles" sheetId="4" r:id="rId2"/>
    <sheet name="boxplot daten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24" i="1" l="1"/>
  <c r="AE24" i="1"/>
  <c r="AD25" i="1"/>
  <c r="AE25" i="1"/>
  <c r="AD18" i="1"/>
  <c r="AE18" i="1"/>
  <c r="AD19" i="1"/>
  <c r="AE19" i="1"/>
  <c r="AD20" i="1"/>
  <c r="AE20" i="1"/>
  <c r="AD21" i="1"/>
  <c r="AE21" i="1"/>
  <c r="AD22" i="1"/>
  <c r="AE22" i="1"/>
  <c r="AD23" i="1"/>
  <c r="AE23" i="1"/>
  <c r="AD84" i="1"/>
  <c r="AE84" i="1"/>
  <c r="AD85" i="1"/>
  <c r="AE85" i="1"/>
  <c r="AD86" i="1"/>
  <c r="AE86" i="1"/>
  <c r="AD87" i="1"/>
  <c r="AE87" i="1"/>
  <c r="AD88" i="1"/>
  <c r="AE88" i="1"/>
  <c r="AD89" i="1"/>
  <c r="AE89" i="1"/>
  <c r="M8" i="1" l="1"/>
  <c r="K8" i="1"/>
  <c r="I8" i="1"/>
  <c r="G8" i="1"/>
  <c r="R77" i="1" l="1"/>
  <c r="S77" i="1"/>
  <c r="T77" i="1"/>
  <c r="U77" i="1"/>
  <c r="V77" i="1"/>
  <c r="W77" i="1"/>
  <c r="T76" i="1"/>
  <c r="U76" i="1"/>
  <c r="AE8" i="1"/>
  <c r="AD8" i="1"/>
  <c r="AD11" i="1"/>
  <c r="AE11" i="1"/>
  <c r="AL11" i="1"/>
  <c r="AD12" i="1"/>
  <c r="AE12" i="1"/>
  <c r="AL12" i="1"/>
  <c r="AD13" i="1"/>
  <c r="AE13" i="1"/>
  <c r="AL13" i="1"/>
  <c r="AD14" i="1"/>
  <c r="AE14" i="1"/>
  <c r="AL14" i="1"/>
  <c r="AD15" i="1"/>
  <c r="AE15" i="1"/>
  <c r="AL15" i="1"/>
  <c r="AD16" i="1"/>
  <c r="AE16" i="1"/>
  <c r="AL16" i="1"/>
  <c r="AD17" i="1"/>
  <c r="AE17" i="1"/>
  <c r="AL17" i="1"/>
  <c r="AL18" i="1"/>
  <c r="AL19" i="1"/>
  <c r="AL20" i="1"/>
  <c r="AL21" i="1"/>
  <c r="AL22" i="1"/>
  <c r="AL23" i="1"/>
  <c r="AL24" i="1"/>
  <c r="AL25" i="1"/>
  <c r="AD26" i="1"/>
  <c r="AE26" i="1"/>
  <c r="AL26" i="1"/>
  <c r="AD27" i="1"/>
  <c r="AE27" i="1"/>
  <c r="AL27" i="1"/>
  <c r="AD28" i="1"/>
  <c r="AE28" i="1"/>
  <c r="AL28" i="1"/>
  <c r="AD29" i="1"/>
  <c r="AE29" i="1"/>
  <c r="AL29" i="1"/>
  <c r="AD30" i="1"/>
  <c r="AE30" i="1"/>
  <c r="AL30" i="1"/>
  <c r="AD31" i="1"/>
  <c r="AE31" i="1"/>
  <c r="AL31" i="1"/>
  <c r="AD32" i="1"/>
  <c r="AE32" i="1"/>
  <c r="AL32" i="1"/>
  <c r="AD33" i="1"/>
  <c r="AE33" i="1"/>
  <c r="AL33" i="1"/>
  <c r="AD34" i="1"/>
  <c r="AE34" i="1"/>
  <c r="AL34" i="1"/>
  <c r="AD35" i="1"/>
  <c r="AE35" i="1"/>
  <c r="AL35" i="1"/>
  <c r="AD36" i="1"/>
  <c r="AE36" i="1"/>
  <c r="AL36" i="1"/>
  <c r="AD37" i="1"/>
  <c r="AE37" i="1"/>
  <c r="AL37" i="1"/>
  <c r="AD38" i="1"/>
  <c r="AE38" i="1"/>
  <c r="AL38" i="1"/>
  <c r="AD39" i="1"/>
  <c r="AE39" i="1"/>
  <c r="AL39" i="1"/>
  <c r="AD40" i="1"/>
  <c r="AE40" i="1"/>
  <c r="AL40" i="1"/>
  <c r="AD41" i="1"/>
  <c r="AE41" i="1"/>
  <c r="AL41" i="1"/>
  <c r="AD42" i="1"/>
  <c r="AE42" i="1"/>
  <c r="AL42" i="1"/>
  <c r="AD43" i="1"/>
  <c r="AE43" i="1"/>
  <c r="AL43" i="1"/>
  <c r="AD44" i="1"/>
  <c r="AE44" i="1"/>
  <c r="AL44" i="1"/>
  <c r="AD45" i="1"/>
  <c r="AE45" i="1"/>
  <c r="AL45" i="1"/>
  <c r="AD46" i="1"/>
  <c r="AE46" i="1"/>
  <c r="AL46" i="1"/>
  <c r="AD47" i="1"/>
  <c r="AE47" i="1"/>
  <c r="AL47" i="1"/>
  <c r="AD48" i="1"/>
  <c r="AE48" i="1"/>
  <c r="AL48" i="1"/>
  <c r="AD49" i="1"/>
  <c r="AE49" i="1"/>
  <c r="AL49" i="1"/>
  <c r="AD50" i="1"/>
  <c r="AE50" i="1"/>
  <c r="AL50" i="1"/>
  <c r="AD51" i="1"/>
  <c r="AE51" i="1"/>
  <c r="AL51" i="1"/>
  <c r="AD52" i="1"/>
  <c r="AE52" i="1"/>
  <c r="AL52" i="1"/>
  <c r="AD53" i="1"/>
  <c r="AE53" i="1"/>
  <c r="AL53" i="1"/>
  <c r="AD54" i="1"/>
  <c r="AE54" i="1"/>
  <c r="AL54" i="1"/>
  <c r="AD55" i="1"/>
  <c r="AE55" i="1"/>
  <c r="AL55" i="1"/>
  <c r="AD56" i="1"/>
  <c r="AE56" i="1"/>
  <c r="AL56" i="1"/>
  <c r="AD57" i="1"/>
  <c r="AE57" i="1"/>
  <c r="AL57" i="1"/>
  <c r="AD58" i="1"/>
  <c r="AE58" i="1"/>
  <c r="AL58" i="1"/>
  <c r="AL59" i="1"/>
  <c r="AD60" i="1"/>
  <c r="AE60" i="1"/>
  <c r="AL60" i="1"/>
  <c r="AD61" i="1"/>
  <c r="AE61" i="1"/>
  <c r="AL61" i="1"/>
  <c r="AD62" i="1"/>
  <c r="AE62" i="1"/>
  <c r="AL62" i="1"/>
  <c r="F63" i="1"/>
  <c r="F64" i="1" s="1"/>
  <c r="G63" i="1"/>
  <c r="G64" i="1" s="1"/>
  <c r="H63" i="1"/>
  <c r="H64" i="1" s="1"/>
  <c r="I63" i="1"/>
  <c r="I64" i="1" s="1"/>
  <c r="J63" i="1"/>
  <c r="J64" i="1" s="1"/>
  <c r="K63" i="1"/>
  <c r="K64" i="1" s="1"/>
  <c r="L63" i="1"/>
  <c r="L64" i="1" s="1"/>
  <c r="M63" i="1"/>
  <c r="M64" i="1" s="1"/>
  <c r="N63" i="1"/>
  <c r="N64" i="1" s="1"/>
  <c r="O63" i="1"/>
  <c r="O64" i="1" s="1"/>
  <c r="P63" i="1"/>
  <c r="P64" i="1" s="1"/>
  <c r="Q63" i="1"/>
  <c r="Q64" i="1" s="1"/>
  <c r="R63" i="1"/>
  <c r="R64" i="1" s="1"/>
  <c r="S63" i="1"/>
  <c r="S64" i="1" s="1"/>
  <c r="T63" i="1"/>
  <c r="U63" i="1"/>
  <c r="V63" i="1"/>
  <c r="V64" i="1" s="1"/>
  <c r="W63" i="1"/>
  <c r="W64" i="1" s="1"/>
  <c r="X63" i="1"/>
  <c r="X64" i="1" s="1"/>
  <c r="Y63" i="1"/>
  <c r="Z63" i="1"/>
  <c r="Z64" i="1" s="1"/>
  <c r="AA63" i="1"/>
  <c r="AA64" i="1" s="1"/>
  <c r="T64" i="1"/>
  <c r="U64" i="1"/>
  <c r="Y64" i="1"/>
  <c r="F65" i="1"/>
  <c r="F66" i="1" s="1"/>
  <c r="G65" i="1"/>
  <c r="G66" i="1" s="1"/>
  <c r="H65" i="1"/>
  <c r="H66" i="1" s="1"/>
  <c r="I65" i="1"/>
  <c r="I66" i="1" s="1"/>
  <c r="J65" i="1"/>
  <c r="J66" i="1" s="1"/>
  <c r="K65" i="1"/>
  <c r="K66" i="1" s="1"/>
  <c r="L65" i="1"/>
  <c r="L66" i="1" s="1"/>
  <c r="M65" i="1"/>
  <c r="M66" i="1" s="1"/>
  <c r="N65" i="1"/>
  <c r="N66" i="1" s="1"/>
  <c r="O65" i="1"/>
  <c r="O66" i="1" s="1"/>
  <c r="P65" i="1"/>
  <c r="P66" i="1" s="1"/>
  <c r="Q65" i="1"/>
  <c r="Q66" i="1" s="1"/>
  <c r="R65" i="1"/>
  <c r="R66" i="1" s="1"/>
  <c r="S65" i="1"/>
  <c r="S66" i="1" s="1"/>
  <c r="T65" i="1"/>
  <c r="U65" i="1"/>
  <c r="V65" i="1"/>
  <c r="V66" i="1" s="1"/>
  <c r="W65" i="1"/>
  <c r="W66" i="1" s="1"/>
  <c r="X65" i="1"/>
  <c r="X66" i="1" s="1"/>
  <c r="Y65" i="1"/>
  <c r="Z65" i="1"/>
  <c r="Z66" i="1" s="1"/>
  <c r="AA65" i="1"/>
  <c r="AA66" i="1" s="1"/>
  <c r="T66" i="1"/>
  <c r="U66" i="1"/>
  <c r="Y66" i="1"/>
  <c r="F67" i="1"/>
  <c r="F68" i="1" s="1"/>
  <c r="G67" i="1"/>
  <c r="H67" i="1"/>
  <c r="H68" i="1" s="1"/>
  <c r="I67" i="1"/>
  <c r="I68" i="1" s="1"/>
  <c r="J67" i="1"/>
  <c r="J68" i="1" s="1"/>
  <c r="K67" i="1"/>
  <c r="K68" i="1" s="1"/>
  <c r="L67" i="1"/>
  <c r="L68" i="1" s="1"/>
  <c r="M67" i="1"/>
  <c r="M68" i="1" s="1"/>
  <c r="N67" i="1"/>
  <c r="N68" i="1" s="1"/>
  <c r="O67" i="1"/>
  <c r="O68" i="1" s="1"/>
  <c r="P67" i="1"/>
  <c r="Q67" i="1"/>
  <c r="Q68" i="1" s="1"/>
  <c r="R67" i="1"/>
  <c r="R68" i="1" s="1"/>
  <c r="S67" i="1"/>
  <c r="S68" i="1" s="1"/>
  <c r="T67" i="1"/>
  <c r="T68" i="1" s="1"/>
  <c r="U67" i="1"/>
  <c r="U68" i="1" s="1"/>
  <c r="V67" i="1"/>
  <c r="W67" i="1"/>
  <c r="W68" i="1" s="1"/>
  <c r="X67" i="1"/>
  <c r="Y67" i="1"/>
  <c r="Y68" i="1" s="1"/>
  <c r="Z67" i="1"/>
  <c r="Z68" i="1" s="1"/>
  <c r="AA67" i="1"/>
  <c r="AA68" i="1" s="1"/>
  <c r="AF67" i="1"/>
  <c r="G68" i="1"/>
  <c r="P68" i="1"/>
  <c r="V68" i="1"/>
  <c r="X68" i="1"/>
  <c r="AF68" i="1"/>
  <c r="F69" i="1"/>
  <c r="F70" i="1" s="1"/>
  <c r="G69" i="1"/>
  <c r="G70" i="1" s="1"/>
  <c r="H69" i="1"/>
  <c r="H70" i="1" s="1"/>
  <c r="I69" i="1"/>
  <c r="I70" i="1" s="1"/>
  <c r="J69" i="1"/>
  <c r="J70" i="1" s="1"/>
  <c r="K69" i="1"/>
  <c r="K70" i="1" s="1"/>
  <c r="L69" i="1"/>
  <c r="L70" i="1" s="1"/>
  <c r="M69" i="1"/>
  <c r="M70" i="1" s="1"/>
  <c r="N69" i="1"/>
  <c r="N70" i="1" s="1"/>
  <c r="O69" i="1"/>
  <c r="O70" i="1" s="1"/>
  <c r="P69" i="1"/>
  <c r="Q69" i="1"/>
  <c r="R69" i="1"/>
  <c r="S69" i="1"/>
  <c r="T69" i="1"/>
  <c r="U69" i="1"/>
  <c r="V69" i="1"/>
  <c r="W69" i="1"/>
  <c r="X69" i="1"/>
  <c r="Y69" i="1"/>
  <c r="Z69" i="1"/>
  <c r="Z70" i="1" s="1"/>
  <c r="AA69" i="1"/>
  <c r="AA70" i="1" s="1"/>
  <c r="P70" i="1"/>
  <c r="Q70" i="1"/>
  <c r="R70" i="1"/>
  <c r="S70" i="1"/>
  <c r="T70" i="1"/>
  <c r="U70" i="1"/>
  <c r="V70" i="1"/>
  <c r="W70" i="1"/>
  <c r="X70" i="1"/>
  <c r="Y70" i="1"/>
  <c r="F71" i="1"/>
  <c r="F72" i="1" s="1"/>
  <c r="G71" i="1"/>
  <c r="G72" i="1" s="1"/>
  <c r="H71" i="1"/>
  <c r="H72" i="1" s="1"/>
  <c r="I71" i="1"/>
  <c r="I72" i="1" s="1"/>
  <c r="J71" i="1"/>
  <c r="J72" i="1" s="1"/>
  <c r="K71" i="1"/>
  <c r="K72" i="1" s="1"/>
  <c r="L71" i="1"/>
  <c r="L72" i="1" s="1"/>
  <c r="M71" i="1"/>
  <c r="N71" i="1"/>
  <c r="N72" i="1" s="1"/>
  <c r="O71" i="1"/>
  <c r="O72" i="1" s="1"/>
  <c r="P71" i="1"/>
  <c r="P72" i="1" s="1"/>
  <c r="Q71" i="1"/>
  <c r="R71" i="1"/>
  <c r="S71" i="1"/>
  <c r="S72" i="1" s="1"/>
  <c r="T71" i="1"/>
  <c r="T72" i="1" s="1"/>
  <c r="U71" i="1"/>
  <c r="U72" i="1" s="1"/>
  <c r="V71" i="1"/>
  <c r="V72" i="1" s="1"/>
  <c r="W71" i="1"/>
  <c r="W72" i="1" s="1"/>
  <c r="X71" i="1"/>
  <c r="X72" i="1" s="1"/>
  <c r="Y71" i="1"/>
  <c r="Z71" i="1"/>
  <c r="AA71" i="1"/>
  <c r="AA72" i="1" s="1"/>
  <c r="M72" i="1"/>
  <c r="Q72" i="1"/>
  <c r="R72" i="1"/>
  <c r="Y72" i="1"/>
  <c r="Z72" i="1"/>
  <c r="AE67" i="1" l="1"/>
  <c r="AE68" i="1" s="1"/>
  <c r="AE71" i="1"/>
  <c r="AE72" i="1" s="1"/>
  <c r="AE65" i="1"/>
  <c r="AE66" i="1" s="1"/>
  <c r="AE63" i="1"/>
  <c r="AD69" i="1"/>
  <c r="AD70" i="1" s="1"/>
  <c r="AE69" i="1"/>
  <c r="AE70" i="1" s="1"/>
  <c r="AD65" i="1"/>
  <c r="AD66" i="1" s="1"/>
  <c r="AD67" i="1"/>
  <c r="AD68" i="1" s="1"/>
  <c r="AD63" i="1"/>
  <c r="AD71" i="1"/>
  <c r="AD72" i="1" s="1"/>
  <c r="AH72" i="1" s="1"/>
  <c r="K76" i="1"/>
  <c r="F76" i="1"/>
  <c r="G76" i="1"/>
  <c r="H76" i="1"/>
  <c r="I76" i="1"/>
  <c r="J76" i="1"/>
  <c r="L76" i="1"/>
  <c r="M76" i="1"/>
  <c r="N76" i="1"/>
  <c r="O76" i="1"/>
  <c r="P76" i="1"/>
  <c r="Q76" i="1"/>
  <c r="R76" i="1"/>
  <c r="S76" i="1"/>
  <c r="F77" i="1"/>
  <c r="G77" i="1"/>
  <c r="H77" i="1"/>
  <c r="I77" i="1"/>
  <c r="J77" i="1"/>
  <c r="K77" i="1"/>
  <c r="L77" i="1"/>
  <c r="M77" i="1"/>
  <c r="N77" i="1"/>
  <c r="O77" i="1"/>
  <c r="P77" i="1"/>
  <c r="Q77" i="1"/>
  <c r="V14" i="4"/>
  <c r="W14" i="4"/>
  <c r="W30" i="4" s="1"/>
  <c r="V11" i="4"/>
  <c r="V27" i="4" s="1"/>
  <c r="V41" i="4" s="1"/>
  <c r="V55" i="4" s="1"/>
  <c r="V68" i="4" s="1"/>
  <c r="W11" i="4"/>
  <c r="W27" i="4" s="1"/>
  <c r="W41" i="4" s="1"/>
  <c r="W55" i="4" s="1"/>
  <c r="W68" i="4" s="1"/>
  <c r="V7" i="4"/>
  <c r="W4" i="4"/>
  <c r="V23" i="4"/>
  <c r="W20" i="4"/>
  <c r="V65" i="4"/>
  <c r="W62" i="4"/>
  <c r="V38" i="4"/>
  <c r="W35" i="4"/>
  <c r="V52" i="4"/>
  <c r="W49" i="4"/>
  <c r="AD64" i="1" l="1"/>
  <c r="AE64" i="1"/>
  <c r="AH70" i="1"/>
  <c r="W52" i="4"/>
  <c r="V20" i="4"/>
  <c r="V4" i="4"/>
  <c r="V49" i="4"/>
  <c r="V35" i="4"/>
  <c r="W7" i="4"/>
  <c r="W13" i="4" s="1"/>
  <c r="V62" i="4"/>
  <c r="W38" i="4"/>
  <c r="W65" i="4"/>
  <c r="V13" i="4"/>
  <c r="W23" i="4"/>
  <c r="W29" i="4" s="1"/>
  <c r="W44" i="4"/>
  <c r="V30" i="4"/>
  <c r="V44" i="4" l="1"/>
  <c r="V29" i="4"/>
  <c r="W58" i="4"/>
  <c r="W43" i="4"/>
  <c r="Y76" i="1"/>
  <c r="Z76" i="1"/>
  <c r="AA76" i="1"/>
  <c r="AB76" i="1"/>
  <c r="AC76" i="1"/>
  <c r="X76" i="1"/>
  <c r="Z77" i="1"/>
  <c r="AA77" i="1"/>
  <c r="AB77" i="1"/>
  <c r="AC77" i="1"/>
  <c r="Z133" i="1"/>
  <c r="V19" i="4" s="1"/>
  <c r="AA133" i="1"/>
  <c r="W19" i="4" s="1"/>
  <c r="AB133" i="1"/>
  <c r="AB134" i="1" s="1"/>
  <c r="AC133" i="1"/>
  <c r="AC134" i="1" s="1"/>
  <c r="AA134" i="1"/>
  <c r="W22" i="4" s="1"/>
  <c r="W28" i="4" s="1"/>
  <c r="Z135" i="1"/>
  <c r="V61" i="4" s="1"/>
  <c r="AA135" i="1"/>
  <c r="W61" i="4" s="1"/>
  <c r="AB135" i="1"/>
  <c r="AC135" i="1"/>
  <c r="AC136" i="1" s="1"/>
  <c r="AB136" i="1"/>
  <c r="Z137" i="1"/>
  <c r="AA137" i="1"/>
  <c r="AB137" i="1"/>
  <c r="AB138" i="1" s="1"/>
  <c r="AC137" i="1"/>
  <c r="AC138" i="1" s="1"/>
  <c r="Z139" i="1"/>
  <c r="V48" i="4" s="1"/>
  <c r="AA139" i="1"/>
  <c r="W48" i="4" s="1"/>
  <c r="AB139" i="1"/>
  <c r="AC139" i="1"/>
  <c r="AB140" i="1"/>
  <c r="AC140" i="1"/>
  <c r="Z131" i="1"/>
  <c r="AA131" i="1"/>
  <c r="AB131" i="1"/>
  <c r="AB132" i="1" s="1"/>
  <c r="AC131" i="1"/>
  <c r="AC132" i="1" s="1"/>
  <c r="AA136" i="1" l="1"/>
  <c r="W64" i="4" s="1"/>
  <c r="Z140" i="1"/>
  <c r="V51" i="4" s="1"/>
  <c r="AA140" i="1"/>
  <c r="W51" i="4" s="1"/>
  <c r="W56" i="4" s="1"/>
  <c r="Z136" i="1"/>
  <c r="V64" i="4" s="1"/>
  <c r="AA132" i="1"/>
  <c r="W6" i="4" s="1"/>
  <c r="W12" i="4" s="1"/>
  <c r="W3" i="4"/>
  <c r="Z132" i="1"/>
  <c r="V6" i="4" s="1"/>
  <c r="V12" i="4" s="1"/>
  <c r="V3" i="4"/>
  <c r="AA138" i="1"/>
  <c r="W37" i="4" s="1"/>
  <c r="W42" i="4" s="1"/>
  <c r="W34" i="4"/>
  <c r="Z138" i="1"/>
  <c r="V37" i="4" s="1"/>
  <c r="V42" i="4" s="1"/>
  <c r="V34" i="4"/>
  <c r="Z134" i="1"/>
  <c r="V22" i="4" s="1"/>
  <c r="V28" i="4" s="1"/>
  <c r="W71" i="4"/>
  <c r="W57" i="4"/>
  <c r="V58" i="4"/>
  <c r="V43" i="4"/>
  <c r="V57" i="4" l="1"/>
  <c r="V71" i="4"/>
  <c r="V56" i="4"/>
  <c r="W69" i="4"/>
  <c r="W70" i="4"/>
  <c r="S11" i="4"/>
  <c r="S27" i="4" s="1"/>
  <c r="S41" i="4" s="1"/>
  <c r="S55" i="4" s="1"/>
  <c r="S68" i="4" s="1"/>
  <c r="T11" i="4"/>
  <c r="T27" i="4" s="1"/>
  <c r="T41" i="4" s="1"/>
  <c r="T55" i="4" s="1"/>
  <c r="T68" i="4" s="1"/>
  <c r="U11" i="4"/>
  <c r="U27" i="4" s="1"/>
  <c r="U41" i="4" s="1"/>
  <c r="U55" i="4" s="1"/>
  <c r="U68" i="4" s="1"/>
  <c r="S14" i="4"/>
  <c r="S30" i="4" s="1"/>
  <c r="S44" i="4" s="1"/>
  <c r="S58" i="4" s="1"/>
  <c r="T14" i="4"/>
  <c r="T30" i="4" s="1"/>
  <c r="T44" i="4" s="1"/>
  <c r="T58" i="4" s="1"/>
  <c r="T71" i="4" s="1"/>
  <c r="U14" i="4"/>
  <c r="U30" i="4" s="1"/>
  <c r="U44" i="4" s="1"/>
  <c r="U58" i="4" s="1"/>
  <c r="U71" i="4" s="1"/>
  <c r="C11" i="4"/>
  <c r="C27" i="4" s="1"/>
  <c r="C41" i="4" s="1"/>
  <c r="C55" i="4" s="1"/>
  <c r="C68" i="4" s="1"/>
  <c r="D11" i="4"/>
  <c r="D27" i="4" s="1"/>
  <c r="D41" i="4" s="1"/>
  <c r="D55" i="4" s="1"/>
  <c r="D68" i="4" s="1"/>
  <c r="E11" i="4"/>
  <c r="E27" i="4" s="1"/>
  <c r="E41" i="4" s="1"/>
  <c r="E55" i="4" s="1"/>
  <c r="E68" i="4" s="1"/>
  <c r="F11" i="4"/>
  <c r="F27" i="4" s="1"/>
  <c r="F41" i="4" s="1"/>
  <c r="F55" i="4" s="1"/>
  <c r="F68" i="4" s="1"/>
  <c r="G11" i="4"/>
  <c r="G27" i="4" s="1"/>
  <c r="G41" i="4" s="1"/>
  <c r="G55" i="4" s="1"/>
  <c r="G68" i="4" s="1"/>
  <c r="H11" i="4"/>
  <c r="H27" i="4" s="1"/>
  <c r="H41" i="4" s="1"/>
  <c r="H55" i="4" s="1"/>
  <c r="H68" i="4" s="1"/>
  <c r="I11" i="4"/>
  <c r="I27" i="4" s="1"/>
  <c r="I41" i="4" s="1"/>
  <c r="I55" i="4" s="1"/>
  <c r="I68" i="4" s="1"/>
  <c r="J11" i="4"/>
  <c r="J27" i="4" s="1"/>
  <c r="J41" i="4" s="1"/>
  <c r="J55" i="4" s="1"/>
  <c r="J68" i="4" s="1"/>
  <c r="K11" i="4"/>
  <c r="K27" i="4" s="1"/>
  <c r="K41" i="4" s="1"/>
  <c r="K55" i="4" s="1"/>
  <c r="K68" i="4" s="1"/>
  <c r="L11" i="4"/>
  <c r="L27" i="4" s="1"/>
  <c r="L41" i="4" s="1"/>
  <c r="L55" i="4" s="1"/>
  <c r="L68" i="4" s="1"/>
  <c r="M11" i="4"/>
  <c r="M27" i="4" s="1"/>
  <c r="M41" i="4" s="1"/>
  <c r="M55" i="4" s="1"/>
  <c r="M68" i="4" s="1"/>
  <c r="N11" i="4"/>
  <c r="N27" i="4" s="1"/>
  <c r="N41" i="4" s="1"/>
  <c r="N55" i="4" s="1"/>
  <c r="N68" i="4" s="1"/>
  <c r="O11" i="4"/>
  <c r="O27" i="4" s="1"/>
  <c r="O41" i="4" s="1"/>
  <c r="O55" i="4" s="1"/>
  <c r="O68" i="4" s="1"/>
  <c r="P11" i="4"/>
  <c r="P27" i="4" s="1"/>
  <c r="P41" i="4" s="1"/>
  <c r="P55" i="4" s="1"/>
  <c r="P68" i="4" s="1"/>
  <c r="Q11" i="4"/>
  <c r="Q27" i="4" s="1"/>
  <c r="Q41" i="4" s="1"/>
  <c r="Q55" i="4" s="1"/>
  <c r="Q68" i="4" s="1"/>
  <c r="R11" i="4"/>
  <c r="R27" i="4" s="1"/>
  <c r="R41" i="4" s="1"/>
  <c r="R55" i="4" s="1"/>
  <c r="R68" i="4" s="1"/>
  <c r="C14" i="4"/>
  <c r="C30" i="4" s="1"/>
  <c r="C44" i="4" s="1"/>
  <c r="D14" i="4"/>
  <c r="E14" i="4"/>
  <c r="E30" i="4" s="1"/>
  <c r="E44" i="4" s="1"/>
  <c r="E58" i="4" s="1"/>
  <c r="E71" i="4" s="1"/>
  <c r="F14" i="4"/>
  <c r="F30" i="4" s="1"/>
  <c r="F44" i="4" s="1"/>
  <c r="G14" i="4"/>
  <c r="G30" i="4" s="1"/>
  <c r="G44" i="4" s="1"/>
  <c r="G58" i="4" s="1"/>
  <c r="G71" i="4" s="1"/>
  <c r="H14" i="4"/>
  <c r="I14" i="4"/>
  <c r="I30" i="4" s="1"/>
  <c r="I44" i="4" s="1"/>
  <c r="I58" i="4" s="1"/>
  <c r="J14" i="4"/>
  <c r="K14" i="4"/>
  <c r="K30" i="4" s="1"/>
  <c r="K44" i="4" s="1"/>
  <c r="K58" i="4" s="1"/>
  <c r="K71" i="4" s="1"/>
  <c r="L14" i="4"/>
  <c r="L30" i="4" s="1"/>
  <c r="L44" i="4" s="1"/>
  <c r="M14" i="4"/>
  <c r="M30" i="4" s="1"/>
  <c r="M44" i="4" s="1"/>
  <c r="M58" i="4" s="1"/>
  <c r="M71" i="4" s="1"/>
  <c r="N14" i="4"/>
  <c r="O14" i="4"/>
  <c r="O30" i="4" s="1"/>
  <c r="O44" i="4" s="1"/>
  <c r="O58" i="4" s="1"/>
  <c r="P14" i="4"/>
  <c r="P30" i="4" s="1"/>
  <c r="Q14" i="4"/>
  <c r="Q30" i="4" s="1"/>
  <c r="R14" i="4"/>
  <c r="R30" i="4" s="1"/>
  <c r="R44" i="4" s="1"/>
  <c r="H131" i="1"/>
  <c r="I131" i="1"/>
  <c r="E3" i="4" s="1"/>
  <c r="J131" i="1"/>
  <c r="J132" i="1" s="1"/>
  <c r="F6" i="4" s="1"/>
  <c r="H133" i="1"/>
  <c r="D19" i="4" s="1"/>
  <c r="I133" i="1"/>
  <c r="E19" i="4" s="1"/>
  <c r="J133" i="1"/>
  <c r="J134" i="1" s="1"/>
  <c r="F22" i="4" s="1"/>
  <c r="H135" i="1"/>
  <c r="D61" i="4" s="1"/>
  <c r="I135" i="1"/>
  <c r="E61" i="4" s="1"/>
  <c r="J135" i="1"/>
  <c r="J136" i="1" s="1"/>
  <c r="F64" i="4" s="1"/>
  <c r="H137" i="1"/>
  <c r="H138" i="1" s="1"/>
  <c r="D37" i="4" s="1"/>
  <c r="I137" i="1"/>
  <c r="E34" i="4" s="1"/>
  <c r="J137" i="1"/>
  <c r="J138" i="1" s="1"/>
  <c r="F37" i="4" s="1"/>
  <c r="H139" i="1"/>
  <c r="D48" i="4" s="1"/>
  <c r="I139" i="1"/>
  <c r="E48" i="4" s="1"/>
  <c r="J139" i="1"/>
  <c r="J140" i="1" s="1"/>
  <c r="F51" i="4" s="1"/>
  <c r="F7" i="4"/>
  <c r="F23" i="4"/>
  <c r="F65" i="4"/>
  <c r="F38" i="4"/>
  <c r="F52" i="4"/>
  <c r="D7" i="4"/>
  <c r="E7" i="4"/>
  <c r="D23" i="4"/>
  <c r="E23" i="4"/>
  <c r="D65" i="4"/>
  <c r="E65" i="4"/>
  <c r="D38" i="4"/>
  <c r="E38" i="4"/>
  <c r="D52" i="4"/>
  <c r="E52" i="4"/>
  <c r="AD80" i="1"/>
  <c r="AE80" i="1"/>
  <c r="AD81" i="1"/>
  <c r="AE81" i="1"/>
  <c r="AD82" i="1"/>
  <c r="AE82" i="1"/>
  <c r="AD83" i="1"/>
  <c r="AE83" i="1"/>
  <c r="AD90" i="1"/>
  <c r="AE90" i="1"/>
  <c r="AD91" i="1"/>
  <c r="AE91" i="1"/>
  <c r="AD92" i="1"/>
  <c r="AE92" i="1"/>
  <c r="AD94" i="1"/>
  <c r="AE94" i="1"/>
  <c r="AD95" i="1"/>
  <c r="AE95" i="1"/>
  <c r="AD96" i="1"/>
  <c r="AE96" i="1"/>
  <c r="AD97" i="1"/>
  <c r="AE97" i="1"/>
  <c r="AD98" i="1"/>
  <c r="AE98" i="1"/>
  <c r="AD99" i="1"/>
  <c r="AE99" i="1"/>
  <c r="AD100" i="1"/>
  <c r="AE100" i="1"/>
  <c r="AD101" i="1"/>
  <c r="AE101" i="1"/>
  <c r="AD102" i="1"/>
  <c r="AE102" i="1"/>
  <c r="AD103" i="1"/>
  <c r="AE103" i="1"/>
  <c r="AD104" i="1"/>
  <c r="AE104" i="1"/>
  <c r="AD105" i="1"/>
  <c r="AE105" i="1"/>
  <c r="AD106" i="1"/>
  <c r="AE106" i="1"/>
  <c r="AD107" i="1"/>
  <c r="AE107" i="1"/>
  <c r="AD108" i="1"/>
  <c r="AE108" i="1"/>
  <c r="AD109" i="1"/>
  <c r="AE109" i="1"/>
  <c r="AD110" i="1"/>
  <c r="AE110" i="1"/>
  <c r="AD111" i="1"/>
  <c r="AE111" i="1"/>
  <c r="AD112" i="1"/>
  <c r="AE112" i="1"/>
  <c r="AD113" i="1"/>
  <c r="AE113" i="1"/>
  <c r="AD114" i="1"/>
  <c r="AE114" i="1"/>
  <c r="AD115" i="1"/>
  <c r="AE115" i="1"/>
  <c r="AD116" i="1"/>
  <c r="AE116" i="1"/>
  <c r="AD117" i="1"/>
  <c r="AE117" i="1"/>
  <c r="AD118" i="1"/>
  <c r="AE118" i="1"/>
  <c r="AD119" i="1"/>
  <c r="AE119" i="1"/>
  <c r="AD120" i="1"/>
  <c r="AE120" i="1"/>
  <c r="AD121" i="1"/>
  <c r="AE121" i="1"/>
  <c r="AD122" i="1"/>
  <c r="AE122" i="1"/>
  <c r="AD123" i="1"/>
  <c r="AE123" i="1"/>
  <c r="AD124" i="1"/>
  <c r="AE124" i="1"/>
  <c r="AD125" i="1"/>
  <c r="AE125" i="1"/>
  <c r="AD126" i="1"/>
  <c r="AE126" i="1"/>
  <c r="AD128" i="1"/>
  <c r="AE128" i="1"/>
  <c r="AD129" i="1"/>
  <c r="AE129" i="1"/>
  <c r="AD130" i="1"/>
  <c r="AE130" i="1"/>
  <c r="AE79" i="1"/>
  <c r="AD79" i="1"/>
  <c r="L131" i="1"/>
  <c r="L132" i="1" s="1"/>
  <c r="H6" i="4" s="1"/>
  <c r="M131" i="1"/>
  <c r="I3" i="4" s="1"/>
  <c r="N131" i="1"/>
  <c r="N132" i="1" s="1"/>
  <c r="J6" i="4" s="1"/>
  <c r="O131" i="1"/>
  <c r="O132" i="1" s="1"/>
  <c r="K6" i="4" s="1"/>
  <c r="L133" i="1"/>
  <c r="L134" i="1" s="1"/>
  <c r="H22" i="4" s="1"/>
  <c r="M133" i="1"/>
  <c r="I19" i="4" s="1"/>
  <c r="N133" i="1"/>
  <c r="O133" i="1"/>
  <c r="O134" i="1" s="1"/>
  <c r="K22" i="4" s="1"/>
  <c r="L135" i="1"/>
  <c r="H61" i="4" s="1"/>
  <c r="M135" i="1"/>
  <c r="N135" i="1"/>
  <c r="N136" i="1" s="1"/>
  <c r="J64" i="4" s="1"/>
  <c r="O135" i="1"/>
  <c r="K61" i="4" s="1"/>
  <c r="L137" i="1"/>
  <c r="L138" i="1" s="1"/>
  <c r="H37" i="4" s="1"/>
  <c r="M137" i="1"/>
  <c r="M138" i="1" s="1"/>
  <c r="I37" i="4" s="1"/>
  <c r="N137" i="1"/>
  <c r="O137" i="1"/>
  <c r="O138" i="1" s="1"/>
  <c r="K37" i="4" s="1"/>
  <c r="L139" i="1"/>
  <c r="L140" i="1" s="1"/>
  <c r="H51" i="4" s="1"/>
  <c r="M139" i="1"/>
  <c r="I48" i="4" s="1"/>
  <c r="N139" i="1"/>
  <c r="J48" i="4" s="1"/>
  <c r="O139" i="1"/>
  <c r="O140" i="1" s="1"/>
  <c r="K51" i="4" s="1"/>
  <c r="H7" i="4"/>
  <c r="I4" i="4"/>
  <c r="J7" i="4"/>
  <c r="K7" i="4"/>
  <c r="H23" i="4"/>
  <c r="I23" i="4"/>
  <c r="J23" i="4"/>
  <c r="K23" i="4"/>
  <c r="H62" i="4"/>
  <c r="I65" i="4"/>
  <c r="J65" i="4"/>
  <c r="K65" i="4"/>
  <c r="H38" i="4"/>
  <c r="I35" i="4"/>
  <c r="J38" i="4"/>
  <c r="K38" i="4"/>
  <c r="H52" i="4"/>
  <c r="I52" i="4"/>
  <c r="J52" i="4"/>
  <c r="K52" i="4"/>
  <c r="H136" i="1" l="1"/>
  <c r="D64" i="4" s="1"/>
  <c r="L136" i="1"/>
  <c r="H64" i="4" s="1"/>
  <c r="V69" i="4"/>
  <c r="V70" i="4"/>
  <c r="H3" i="4"/>
  <c r="N140" i="1"/>
  <c r="J51" i="4" s="1"/>
  <c r="I134" i="1"/>
  <c r="E22" i="4" s="1"/>
  <c r="E28" i="4" s="1"/>
  <c r="H65" i="4"/>
  <c r="M132" i="1"/>
  <c r="I6" i="4" s="1"/>
  <c r="I12" i="4" s="1"/>
  <c r="H140" i="1"/>
  <c r="D51" i="4" s="1"/>
  <c r="H134" i="1"/>
  <c r="D22" i="4" s="1"/>
  <c r="K12" i="4"/>
  <c r="I140" i="1"/>
  <c r="E51" i="4" s="1"/>
  <c r="E56" i="4" s="1"/>
  <c r="I136" i="1"/>
  <c r="E64" i="4" s="1"/>
  <c r="E69" i="4" s="1"/>
  <c r="M140" i="1"/>
  <c r="I51" i="4" s="1"/>
  <c r="I56" i="4" s="1"/>
  <c r="D34" i="4"/>
  <c r="I38" i="4"/>
  <c r="I43" i="4" s="1"/>
  <c r="F62" i="4"/>
  <c r="D35" i="4"/>
  <c r="I49" i="4"/>
  <c r="H4" i="4"/>
  <c r="N138" i="1"/>
  <c r="J37" i="4" s="1"/>
  <c r="J34" i="4"/>
  <c r="M136" i="1"/>
  <c r="I64" i="4" s="1"/>
  <c r="I61" i="4"/>
  <c r="N134" i="1"/>
  <c r="J22" i="4" s="1"/>
  <c r="J19" i="4"/>
  <c r="H132" i="1"/>
  <c r="D6" i="4" s="1"/>
  <c r="D12" i="4" s="1"/>
  <c r="D3" i="4"/>
  <c r="J12" i="4"/>
  <c r="J3" i="4"/>
  <c r="H19" i="4"/>
  <c r="H34" i="4"/>
  <c r="H48" i="4"/>
  <c r="J61" i="4"/>
  <c r="F61" i="4"/>
  <c r="I7" i="4"/>
  <c r="I13" i="4" s="1"/>
  <c r="H13" i="4"/>
  <c r="D4" i="4"/>
  <c r="H20" i="4"/>
  <c r="H35" i="4"/>
  <c r="H49" i="4"/>
  <c r="J62" i="4"/>
  <c r="D62" i="4"/>
  <c r="J20" i="4"/>
  <c r="J35" i="4"/>
  <c r="D13" i="4"/>
  <c r="J4" i="4"/>
  <c r="D20" i="4"/>
  <c r="F35" i="4"/>
  <c r="J49" i="4"/>
  <c r="D49" i="4"/>
  <c r="L58" i="4"/>
  <c r="Q44" i="4"/>
  <c r="R58" i="4"/>
  <c r="P44" i="4"/>
  <c r="S71" i="4"/>
  <c r="O71" i="4"/>
  <c r="N30" i="4"/>
  <c r="I71" i="4"/>
  <c r="F58" i="4"/>
  <c r="F71" i="4" s="1"/>
  <c r="F70" i="4" s="1"/>
  <c r="F43" i="4"/>
  <c r="C58" i="4"/>
  <c r="I57" i="4"/>
  <c r="J30" i="4"/>
  <c r="D30" i="4"/>
  <c r="F28" i="4"/>
  <c r="I29" i="4"/>
  <c r="F29" i="4"/>
  <c r="J13" i="4"/>
  <c r="H12" i="4"/>
  <c r="H30" i="4"/>
  <c r="H29" i="4" s="1"/>
  <c r="I62" i="4"/>
  <c r="E62" i="4"/>
  <c r="K62" i="4"/>
  <c r="K49" i="4"/>
  <c r="E49" i="4"/>
  <c r="E35" i="4"/>
  <c r="I20" i="4"/>
  <c r="K13" i="4"/>
  <c r="K4" i="4"/>
  <c r="K20" i="4"/>
  <c r="K35" i="4"/>
  <c r="E4" i="4"/>
  <c r="E13" i="4"/>
  <c r="E20" i="4"/>
  <c r="F4" i="4"/>
  <c r="F20" i="4"/>
  <c r="F49" i="4"/>
  <c r="F3" i="4"/>
  <c r="O136" i="1"/>
  <c r="K64" i="4" s="1"/>
  <c r="K69" i="4" s="1"/>
  <c r="F12" i="4"/>
  <c r="F34" i="4"/>
  <c r="F42" i="4"/>
  <c r="K34" i="4"/>
  <c r="K42" i="4"/>
  <c r="M134" i="1"/>
  <c r="I22" i="4" s="1"/>
  <c r="I28" i="4" s="1"/>
  <c r="I34" i="4"/>
  <c r="I42" i="4"/>
  <c r="I138" i="1"/>
  <c r="E37" i="4" s="1"/>
  <c r="E42" i="4" s="1"/>
  <c r="K3" i="4"/>
  <c r="F19" i="4"/>
  <c r="F48" i="4"/>
  <c r="K28" i="4"/>
  <c r="K19" i="4"/>
  <c r="K56" i="4"/>
  <c r="K48" i="4"/>
  <c r="I132" i="1"/>
  <c r="E6" i="4" s="1"/>
  <c r="E12" i="4" s="1"/>
  <c r="K70" i="4"/>
  <c r="E70" i="4"/>
  <c r="K57" i="4"/>
  <c r="E57" i="4"/>
  <c r="K43" i="4"/>
  <c r="E43" i="4"/>
  <c r="K29" i="4"/>
  <c r="E29" i="4"/>
  <c r="F13" i="4"/>
  <c r="F56" i="4" l="1"/>
  <c r="F69" i="4"/>
  <c r="I69" i="4"/>
  <c r="F57" i="4"/>
  <c r="I70" i="4"/>
  <c r="P58" i="4"/>
  <c r="R71" i="4"/>
  <c r="L71" i="4"/>
  <c r="Q58" i="4"/>
  <c r="N44" i="4"/>
  <c r="H28" i="4"/>
  <c r="H44" i="4"/>
  <c r="C71" i="4"/>
  <c r="D29" i="4"/>
  <c r="D44" i="4"/>
  <c r="D28" i="4"/>
  <c r="J29" i="4"/>
  <c r="J44" i="4"/>
  <c r="J28" i="4"/>
  <c r="BH87" i="1"/>
  <c r="BG87" i="1"/>
  <c r="BH86" i="1"/>
  <c r="BG86" i="1"/>
  <c r="N58" i="4" l="1"/>
  <c r="Q71" i="4"/>
  <c r="P71" i="4"/>
  <c r="D42" i="4"/>
  <c r="D43" i="4"/>
  <c r="D58" i="4"/>
  <c r="H42" i="4"/>
  <c r="H58" i="4"/>
  <c r="H43" i="4"/>
  <c r="J58" i="4"/>
  <c r="J42" i="4"/>
  <c r="J43" i="4"/>
  <c r="N71" i="4" l="1"/>
  <c r="D57" i="4"/>
  <c r="D71" i="4"/>
  <c r="D56" i="4"/>
  <c r="H56" i="4"/>
  <c r="H71" i="4"/>
  <c r="H57" i="4"/>
  <c r="J56" i="4"/>
  <c r="J71" i="4"/>
  <c r="J57" i="4"/>
  <c r="A65" i="4"/>
  <c r="A70" i="4" s="1"/>
  <c r="A62" i="4"/>
  <c r="C62" i="4"/>
  <c r="G62" i="4"/>
  <c r="L62" i="4"/>
  <c r="M62" i="4"/>
  <c r="N62" i="4"/>
  <c r="O62" i="4"/>
  <c r="P62" i="4"/>
  <c r="Q62" i="4"/>
  <c r="R62" i="4"/>
  <c r="S62" i="4"/>
  <c r="T62" i="4"/>
  <c r="U62" i="4"/>
  <c r="B62" i="4"/>
  <c r="F137" i="1"/>
  <c r="F138" i="1" s="1"/>
  <c r="B37" i="4" s="1"/>
  <c r="G135" i="1"/>
  <c r="K135" i="1"/>
  <c r="P135" i="1"/>
  <c r="Q135" i="1"/>
  <c r="R135" i="1"/>
  <c r="S135" i="1"/>
  <c r="T135" i="1"/>
  <c r="U135" i="1"/>
  <c r="V135" i="1"/>
  <c r="W135" i="1"/>
  <c r="X135" i="1"/>
  <c r="Y135" i="1"/>
  <c r="F135" i="1"/>
  <c r="F136" i="1" s="1"/>
  <c r="F133" i="1"/>
  <c r="F134" i="1" s="1"/>
  <c r="F131" i="1"/>
  <c r="F132" i="1" s="1"/>
  <c r="B49" i="4"/>
  <c r="F139" i="1"/>
  <c r="B48" i="4" s="1"/>
  <c r="G139" i="1"/>
  <c r="K139" i="1"/>
  <c r="P139" i="1"/>
  <c r="Q139" i="1"/>
  <c r="R139" i="1"/>
  <c r="S139" i="1"/>
  <c r="T139" i="1"/>
  <c r="U139" i="1"/>
  <c r="V139" i="1"/>
  <c r="W139" i="1"/>
  <c r="X139" i="1"/>
  <c r="Y139" i="1"/>
  <c r="G137" i="1"/>
  <c r="K137" i="1"/>
  <c r="G34" i="4" s="1"/>
  <c r="P137" i="1"/>
  <c r="Q137" i="1"/>
  <c r="R137" i="1"/>
  <c r="N34" i="4" s="1"/>
  <c r="S137" i="1"/>
  <c r="T137" i="1"/>
  <c r="U137" i="1"/>
  <c r="Q34" i="4" s="1"/>
  <c r="V137" i="1"/>
  <c r="W137" i="1"/>
  <c r="X137" i="1"/>
  <c r="T34" i="4" s="1"/>
  <c r="Y137" i="1"/>
  <c r="G133" i="1"/>
  <c r="C19" i="4" s="1"/>
  <c r="K133" i="1"/>
  <c r="P133" i="1"/>
  <c r="Q133" i="1"/>
  <c r="R133" i="1"/>
  <c r="S133" i="1"/>
  <c r="T133" i="1"/>
  <c r="U133" i="1"/>
  <c r="V133" i="1"/>
  <c r="R19" i="4" s="1"/>
  <c r="W133" i="1"/>
  <c r="S19" i="4" s="1"/>
  <c r="X133" i="1"/>
  <c r="T19" i="4" s="1"/>
  <c r="Y133" i="1"/>
  <c r="G131" i="1"/>
  <c r="C3" i="4" s="1"/>
  <c r="K131" i="1"/>
  <c r="G3" i="4" s="1"/>
  <c r="P131" i="1"/>
  <c r="L3" i="4" s="1"/>
  <c r="Q131" i="1"/>
  <c r="M3" i="4" s="1"/>
  <c r="R131" i="1"/>
  <c r="N3" i="4" s="1"/>
  <c r="S131" i="1"/>
  <c r="O3" i="4" s="1"/>
  <c r="T131" i="1"/>
  <c r="P3" i="4" s="1"/>
  <c r="U131" i="1"/>
  <c r="Q3" i="4" s="1"/>
  <c r="V131" i="1"/>
  <c r="R3" i="4" s="1"/>
  <c r="W131" i="1"/>
  <c r="S3" i="4" s="1"/>
  <c r="X131" i="1"/>
  <c r="T3" i="4" s="1"/>
  <c r="Y131" i="1"/>
  <c r="U3" i="4" s="1"/>
  <c r="G49" i="4"/>
  <c r="N49" i="4"/>
  <c r="Q49" i="4"/>
  <c r="S49" i="4"/>
  <c r="T49" i="4"/>
  <c r="T35" i="4"/>
  <c r="B38" i="4"/>
  <c r="C20" i="4"/>
  <c r="G20" i="4"/>
  <c r="L20" i="4"/>
  <c r="M20" i="4"/>
  <c r="N20" i="4"/>
  <c r="O20" i="4"/>
  <c r="P20" i="4"/>
  <c r="Q20" i="4"/>
  <c r="R20" i="4"/>
  <c r="S20" i="4"/>
  <c r="T20" i="4"/>
  <c r="U20" i="4"/>
  <c r="C4" i="4"/>
  <c r="G4" i="4"/>
  <c r="L4" i="4"/>
  <c r="M4" i="4"/>
  <c r="N4" i="4"/>
  <c r="O4" i="4"/>
  <c r="P4" i="4"/>
  <c r="Q4" i="4"/>
  <c r="R4" i="4"/>
  <c r="S4" i="4"/>
  <c r="T4" i="4"/>
  <c r="U4" i="4"/>
  <c r="A64" i="4"/>
  <c r="A69" i="4" s="1"/>
  <c r="A61" i="4"/>
  <c r="A52" i="4"/>
  <c r="A57" i="4" s="1"/>
  <c r="A51" i="4"/>
  <c r="A56" i="4" s="1"/>
  <c r="A49" i="4"/>
  <c r="A48" i="4"/>
  <c r="A44" i="4"/>
  <c r="A58" i="4" s="1"/>
  <c r="A71" i="4" s="1"/>
  <c r="A41" i="4"/>
  <c r="A55" i="4" s="1"/>
  <c r="A68" i="4" s="1"/>
  <c r="A38" i="4"/>
  <c r="A43" i="4" s="1"/>
  <c r="A37" i="4"/>
  <c r="A42" i="4" s="1"/>
  <c r="A35" i="4"/>
  <c r="A34" i="4"/>
  <c r="X27" i="4"/>
  <c r="X41" i="4" s="1"/>
  <c r="X55" i="4" s="1"/>
  <c r="X68" i="4" s="1"/>
  <c r="Y27" i="4"/>
  <c r="Y41" i="4" s="1"/>
  <c r="Y55" i="4" s="1"/>
  <c r="Y68" i="4" s="1"/>
  <c r="A23" i="4"/>
  <c r="A29" i="4" s="1"/>
  <c r="A20" i="4"/>
  <c r="A22" i="4"/>
  <c r="A28" i="4" s="1"/>
  <c r="A19" i="4"/>
  <c r="T134" i="1" l="1"/>
  <c r="P22" i="4" s="1"/>
  <c r="P28" i="4" s="1"/>
  <c r="P19" i="4"/>
  <c r="T138" i="1"/>
  <c r="P37" i="4" s="1"/>
  <c r="P42" i="4" s="1"/>
  <c r="P34" i="4"/>
  <c r="G138" i="1"/>
  <c r="C37" i="4" s="1"/>
  <c r="C42" i="4" s="1"/>
  <c r="C34" i="4"/>
  <c r="W140" i="1"/>
  <c r="S51" i="4" s="1"/>
  <c r="S56" i="4" s="1"/>
  <c r="S48" i="4"/>
  <c r="T140" i="1"/>
  <c r="P51" i="4" s="1"/>
  <c r="P56" i="4" s="1"/>
  <c r="P48" i="4"/>
  <c r="Y136" i="1"/>
  <c r="U64" i="4" s="1"/>
  <c r="U69" i="4" s="1"/>
  <c r="U61" i="4"/>
  <c r="V136" i="1"/>
  <c r="R64" i="4" s="1"/>
  <c r="R69" i="4" s="1"/>
  <c r="R61" i="4"/>
  <c r="P136" i="1"/>
  <c r="L64" i="4" s="1"/>
  <c r="L69" i="4" s="1"/>
  <c r="L61" i="4"/>
  <c r="Y134" i="1"/>
  <c r="U22" i="4" s="1"/>
  <c r="U28" i="4" s="1"/>
  <c r="U19" i="4"/>
  <c r="P134" i="1"/>
  <c r="L22" i="4" s="1"/>
  <c r="L28" i="4" s="1"/>
  <c r="L19" i="4"/>
  <c r="Y138" i="1"/>
  <c r="U37" i="4" s="1"/>
  <c r="U42" i="4" s="1"/>
  <c r="U34" i="4"/>
  <c r="P138" i="1"/>
  <c r="L37" i="4" s="1"/>
  <c r="L42" i="4" s="1"/>
  <c r="L34" i="4"/>
  <c r="Y140" i="1"/>
  <c r="U51" i="4" s="1"/>
  <c r="U56" i="4" s="1"/>
  <c r="U48" i="4"/>
  <c r="V140" i="1"/>
  <c r="R51" i="4" s="1"/>
  <c r="R56" i="4" s="1"/>
  <c r="R48" i="4"/>
  <c r="S140" i="1"/>
  <c r="O51" i="4" s="1"/>
  <c r="O56" i="4" s="1"/>
  <c r="O48" i="4"/>
  <c r="P140" i="1"/>
  <c r="L51" i="4" s="1"/>
  <c r="L56" i="4" s="1"/>
  <c r="L48" i="4"/>
  <c r="X136" i="1"/>
  <c r="T64" i="4" s="1"/>
  <c r="T69" i="4" s="1"/>
  <c r="T61" i="4"/>
  <c r="U136" i="1"/>
  <c r="Q64" i="4" s="1"/>
  <c r="Q69" i="4" s="1"/>
  <c r="Q61" i="4"/>
  <c r="R136" i="1"/>
  <c r="N64" i="4" s="1"/>
  <c r="N69" i="4" s="1"/>
  <c r="N61" i="4"/>
  <c r="U134" i="1"/>
  <c r="Q22" i="4" s="1"/>
  <c r="Q28" i="4" s="1"/>
  <c r="Q19" i="4"/>
  <c r="R134" i="1"/>
  <c r="N22" i="4" s="1"/>
  <c r="N28" i="4" s="1"/>
  <c r="N19" i="4"/>
  <c r="U140" i="1"/>
  <c r="Q51" i="4" s="1"/>
  <c r="Q56" i="4" s="1"/>
  <c r="Q48" i="4"/>
  <c r="R140" i="1"/>
  <c r="N51" i="4" s="1"/>
  <c r="N56" i="4" s="1"/>
  <c r="N48" i="4"/>
  <c r="T136" i="1"/>
  <c r="P64" i="4" s="1"/>
  <c r="P69" i="4" s="1"/>
  <c r="P61" i="4"/>
  <c r="P38" i="4"/>
  <c r="P43" i="4" s="1"/>
  <c r="P35" i="4"/>
  <c r="P52" i="4"/>
  <c r="P57" i="4" s="1"/>
  <c r="P49" i="4"/>
  <c r="C52" i="4"/>
  <c r="C57" i="4" s="1"/>
  <c r="C49" i="4"/>
  <c r="R38" i="4"/>
  <c r="R43" i="4" s="1"/>
  <c r="R35" i="4"/>
  <c r="L38" i="4"/>
  <c r="L43" i="4" s="1"/>
  <c r="L35" i="4"/>
  <c r="U52" i="4"/>
  <c r="U57" i="4" s="1"/>
  <c r="U49" i="4"/>
  <c r="L52" i="4"/>
  <c r="L57" i="4" s="1"/>
  <c r="L49" i="4"/>
  <c r="N38" i="4"/>
  <c r="N43" i="4" s="1"/>
  <c r="N35" i="4"/>
  <c r="J70" i="4"/>
  <c r="J69" i="4"/>
  <c r="H69" i="4"/>
  <c r="H70" i="4"/>
  <c r="D69" i="4"/>
  <c r="D70" i="4"/>
  <c r="O52" i="4"/>
  <c r="O57" i="4" s="1"/>
  <c r="O49" i="4"/>
  <c r="R52" i="4"/>
  <c r="R57" i="4" s="1"/>
  <c r="R49" i="4"/>
  <c r="M52" i="4"/>
  <c r="M57" i="4" s="1"/>
  <c r="M49" i="4"/>
  <c r="U38" i="4"/>
  <c r="U43" i="4" s="1"/>
  <c r="U35" i="4"/>
  <c r="M38" i="4"/>
  <c r="M43" i="4" s="1"/>
  <c r="M35" i="4"/>
  <c r="Q38" i="4"/>
  <c r="Q43" i="4" s="1"/>
  <c r="Q35" i="4"/>
  <c r="O38" i="4"/>
  <c r="O43" i="4" s="1"/>
  <c r="O35" i="4"/>
  <c r="S38" i="4"/>
  <c r="S43" i="4" s="1"/>
  <c r="S35" i="4"/>
  <c r="C38" i="4"/>
  <c r="C43" i="4" s="1"/>
  <c r="C35" i="4"/>
  <c r="G38" i="4"/>
  <c r="G43" i="4" s="1"/>
  <c r="G35" i="4"/>
  <c r="Q136" i="1"/>
  <c r="M64" i="4" s="1"/>
  <c r="M69" i="4" s="1"/>
  <c r="M61" i="4"/>
  <c r="G136" i="1"/>
  <c r="C64" i="4" s="1"/>
  <c r="C69" i="4" s="1"/>
  <c r="C61" i="4"/>
  <c r="W136" i="1"/>
  <c r="S64" i="4" s="1"/>
  <c r="S69" i="4" s="1"/>
  <c r="S61" i="4"/>
  <c r="S136" i="1"/>
  <c r="O64" i="4" s="1"/>
  <c r="O69" i="4" s="1"/>
  <c r="O61" i="4"/>
  <c r="K136" i="1"/>
  <c r="G64" i="4" s="1"/>
  <c r="G69" i="4" s="1"/>
  <c r="G61" i="4"/>
  <c r="V138" i="1"/>
  <c r="R37" i="4" s="1"/>
  <c r="R42" i="4" s="1"/>
  <c r="R34" i="4"/>
  <c r="S134" i="1"/>
  <c r="O22" i="4" s="1"/>
  <c r="O28" i="4" s="1"/>
  <c r="O19" i="4"/>
  <c r="S138" i="1"/>
  <c r="O37" i="4" s="1"/>
  <c r="O42" i="4" s="1"/>
  <c r="O34" i="4"/>
  <c r="Q138" i="1"/>
  <c r="M37" i="4" s="1"/>
  <c r="M42" i="4" s="1"/>
  <c r="M34" i="4"/>
  <c r="W138" i="1"/>
  <c r="S37" i="4" s="1"/>
  <c r="S42" i="4" s="1"/>
  <c r="S34" i="4"/>
  <c r="X140" i="1"/>
  <c r="T51" i="4" s="1"/>
  <c r="T56" i="4" s="1"/>
  <c r="T48" i="4"/>
  <c r="G140" i="1"/>
  <c r="C51" i="4" s="1"/>
  <c r="C56" i="4" s="1"/>
  <c r="C48" i="4"/>
  <c r="Q134" i="1"/>
  <c r="M22" i="4" s="1"/>
  <c r="M28" i="4" s="1"/>
  <c r="M19" i="4"/>
  <c r="Q140" i="1"/>
  <c r="M51" i="4" s="1"/>
  <c r="M56" i="4" s="1"/>
  <c r="M48" i="4"/>
  <c r="K140" i="1"/>
  <c r="G51" i="4" s="1"/>
  <c r="G56" i="4" s="1"/>
  <c r="G48" i="4"/>
  <c r="K134" i="1"/>
  <c r="G22" i="4" s="1"/>
  <c r="G28" i="4" s="1"/>
  <c r="G19" i="4"/>
  <c r="U65" i="4"/>
  <c r="U70" i="4" s="1"/>
  <c r="V134" i="1"/>
  <c r="R22" i="4" s="1"/>
  <c r="R28" i="4" s="1"/>
  <c r="O65" i="4"/>
  <c r="O70" i="4" s="1"/>
  <c r="S65" i="4"/>
  <c r="S70" i="4" s="1"/>
  <c r="C65" i="4"/>
  <c r="C70" i="4" s="1"/>
  <c r="B52" i="4"/>
  <c r="B65" i="4"/>
  <c r="R65" i="4"/>
  <c r="R70" i="4" s="1"/>
  <c r="B35" i="4"/>
  <c r="L65" i="4"/>
  <c r="L70" i="4" s="1"/>
  <c r="M65" i="4"/>
  <c r="M70" i="4" s="1"/>
  <c r="G134" i="1"/>
  <c r="C22" i="4" s="1"/>
  <c r="C28" i="4" s="1"/>
  <c r="W134" i="1"/>
  <c r="S22" i="4" s="1"/>
  <c r="S28" i="4" s="1"/>
  <c r="R138" i="1"/>
  <c r="N37" i="4" s="1"/>
  <c r="N42" i="4" s="1"/>
  <c r="X138" i="1"/>
  <c r="T37" i="4" s="1"/>
  <c r="T42" i="4" s="1"/>
  <c r="K138" i="1"/>
  <c r="G37" i="4" s="1"/>
  <c r="G42" i="4" s="1"/>
  <c r="U138" i="1"/>
  <c r="Q37" i="4" s="1"/>
  <c r="Q42" i="4" s="1"/>
  <c r="F140" i="1"/>
  <c r="B51" i="4" s="1"/>
  <c r="S52" i="4"/>
  <c r="S57" i="4" s="1"/>
  <c r="N52" i="4"/>
  <c r="N57" i="4" s="1"/>
  <c r="P65" i="4"/>
  <c r="P70" i="4" s="1"/>
  <c r="T38" i="4"/>
  <c r="T43" i="4" s="1"/>
  <c r="Q52" i="4"/>
  <c r="Q57" i="4" s="1"/>
  <c r="T52" i="4"/>
  <c r="T57" i="4" s="1"/>
  <c r="G52" i="4"/>
  <c r="G57" i="4" s="1"/>
  <c r="T65" i="4"/>
  <c r="T70" i="4" s="1"/>
  <c r="Q65" i="4"/>
  <c r="Q70" i="4" s="1"/>
  <c r="N65" i="4"/>
  <c r="N70" i="4" s="1"/>
  <c r="G65" i="4"/>
  <c r="G70" i="4" s="1"/>
  <c r="B34" i="4"/>
  <c r="X134" i="1"/>
  <c r="T22" i="4" s="1"/>
  <c r="T28" i="4" s="1"/>
  <c r="B19" i="4"/>
  <c r="M23" i="4"/>
  <c r="M29" i="4" s="1"/>
  <c r="B22" i="4"/>
  <c r="G23" i="4"/>
  <c r="G29" i="4" s="1"/>
  <c r="N23" i="4"/>
  <c r="N29" i="4" s="1"/>
  <c r="Q23" i="4"/>
  <c r="Q29" i="4" s="1"/>
  <c r="T23" i="4"/>
  <c r="T29" i="4" s="1"/>
  <c r="S23" i="4"/>
  <c r="S29" i="4" s="1"/>
  <c r="P23" i="4"/>
  <c r="P29" i="4" s="1"/>
  <c r="R23" i="4"/>
  <c r="R29" i="4" s="1"/>
  <c r="C23" i="4"/>
  <c r="C29" i="4" s="1"/>
  <c r="O23" i="4"/>
  <c r="O29" i="4" s="1"/>
  <c r="U23" i="4"/>
  <c r="U29" i="4" s="1"/>
  <c r="L23" i="4"/>
  <c r="L29" i="4" s="1"/>
  <c r="B20" i="4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D139" i="1" l="1"/>
  <c r="AE137" i="1"/>
  <c r="AE133" i="1"/>
  <c r="AE134" i="1" s="1"/>
  <c r="Y22" i="4" s="1"/>
  <c r="AD133" i="1"/>
  <c r="AD134" i="1" s="1"/>
  <c r="X22" i="4" s="1"/>
  <c r="AD137" i="1"/>
  <c r="AE139" i="1"/>
  <c r="B23" i="4"/>
  <c r="Y62" i="4"/>
  <c r="AE135" i="1"/>
  <c r="AE136" i="1" s="1"/>
  <c r="AD135" i="1"/>
  <c r="AD136" i="1" s="1"/>
  <c r="Y20" i="4" l="1"/>
  <c r="AI137" i="1"/>
  <c r="AH137" i="1"/>
  <c r="AI139" i="1"/>
  <c r="X49" i="4"/>
  <c r="AH139" i="1"/>
  <c r="X62" i="4"/>
  <c r="Y35" i="4"/>
  <c r="S146" i="1"/>
  <c r="Y49" i="4"/>
  <c r="S147" i="1"/>
  <c r="X35" i="4"/>
  <c r="AE131" i="1"/>
  <c r="AD131" i="1"/>
  <c r="Y34" i="4"/>
  <c r="AE138" i="1"/>
  <c r="R146" i="1" s="1"/>
  <c r="X19" i="4"/>
  <c r="Y19" i="4"/>
  <c r="AD138" i="1"/>
  <c r="X34" i="4"/>
  <c r="X48" i="4"/>
  <c r="AD140" i="1"/>
  <c r="Y48" i="4"/>
  <c r="AE140" i="1"/>
  <c r="R147" i="1" s="1"/>
  <c r="G7" i="4"/>
  <c r="G13" i="4" s="1"/>
  <c r="K132" i="1"/>
  <c r="G6" i="4" s="1"/>
  <c r="G12" i="4" s="1"/>
  <c r="X20" i="4"/>
  <c r="Y23" i="4"/>
  <c r="X51" i="4" l="1"/>
  <c r="P147" i="1"/>
  <c r="X37" i="4"/>
  <c r="P146" i="1"/>
  <c r="X52" i="4"/>
  <c r="Q147" i="1"/>
  <c r="X38" i="4"/>
  <c r="Q146" i="1"/>
  <c r="S149" i="1"/>
  <c r="X146" i="1"/>
  <c r="U146" i="1"/>
  <c r="U147" i="1"/>
  <c r="X147" i="1"/>
  <c r="Y37" i="4"/>
  <c r="AH138" i="1"/>
  <c r="Y52" i="4"/>
  <c r="Y51" i="4"/>
  <c r="AH140" i="1"/>
  <c r="Y38" i="4"/>
  <c r="X23" i="4"/>
  <c r="B11" i="4"/>
  <c r="B27" i="4" s="1"/>
  <c r="B41" i="4" s="1"/>
  <c r="B55" i="4" s="1"/>
  <c r="B68" i="4" s="1"/>
  <c r="B14" i="4"/>
  <c r="B30" i="4" s="1"/>
  <c r="B44" i="4" s="1"/>
  <c r="T147" i="1" l="1"/>
  <c r="W147" i="1"/>
  <c r="T146" i="1"/>
  <c r="W146" i="1"/>
  <c r="Q149" i="1"/>
  <c r="AI140" i="1"/>
  <c r="AI138" i="1"/>
  <c r="B43" i="4"/>
  <c r="B58" i="4"/>
  <c r="B42" i="4"/>
  <c r="B28" i="4"/>
  <c r="B29" i="4"/>
  <c r="V76" i="1"/>
  <c r="W76" i="1"/>
  <c r="X77" i="1"/>
  <c r="Y77" i="1"/>
  <c r="AD77" i="1"/>
  <c r="AE77" i="1"/>
  <c r="X14" i="4"/>
  <c r="X30" i="4" s="1"/>
  <c r="X44" i="4" s="1"/>
  <c r="X58" i="4" l="1"/>
  <c r="X43" i="4"/>
  <c r="X42" i="4"/>
  <c r="B71" i="4"/>
  <c r="B70" i="4" s="1"/>
  <c r="B57" i="4"/>
  <c r="B56" i="4"/>
  <c r="X28" i="4"/>
  <c r="X29" i="4"/>
  <c r="Y14" i="4"/>
  <c r="Y30" i="4" s="1"/>
  <c r="Y44" i="4" s="1"/>
  <c r="AD76" i="1"/>
  <c r="A13" i="4"/>
  <c r="A12" i="4"/>
  <c r="AO96" i="1"/>
  <c r="B83" i="3" s="1"/>
  <c r="H24" i="3" s="1"/>
  <c r="AN96" i="1"/>
  <c r="A83" i="3" s="1"/>
  <c r="F24" i="3" s="1"/>
  <c r="AF132" i="1"/>
  <c r="Y58" i="4" l="1"/>
  <c r="Y42" i="4"/>
  <c r="Y43" i="4"/>
  <c r="X71" i="4"/>
  <c r="X56" i="4"/>
  <c r="X57" i="4"/>
  <c r="Y28" i="4"/>
  <c r="Y29" i="4"/>
  <c r="AE76" i="1"/>
  <c r="AO76" i="1" s="1"/>
  <c r="B63" i="3" s="1"/>
  <c r="AN8" i="1"/>
  <c r="A4" i="3" s="1"/>
  <c r="AO8" i="1"/>
  <c r="B4" i="3" s="1"/>
  <c r="AN9" i="1"/>
  <c r="A5" i="3" s="1"/>
  <c r="AO9" i="1"/>
  <c r="B5" i="3" s="1"/>
  <c r="AN10" i="1"/>
  <c r="A6" i="3" s="1"/>
  <c r="AO10" i="1"/>
  <c r="B6" i="3" s="1"/>
  <c r="AN75" i="1"/>
  <c r="A62" i="3" s="1"/>
  <c r="AO75" i="1"/>
  <c r="B62" i="3" s="1"/>
  <c r="AN76" i="1"/>
  <c r="A63" i="3" s="1"/>
  <c r="AN77" i="1"/>
  <c r="A64" i="3" s="1"/>
  <c r="AO77" i="1"/>
  <c r="B64" i="3" s="1"/>
  <c r="AN78" i="1"/>
  <c r="A65" i="3" s="1"/>
  <c r="AO78" i="1"/>
  <c r="B65" i="3" s="1"/>
  <c r="AO7" i="1"/>
  <c r="B3" i="3" s="1"/>
  <c r="AN7" i="1"/>
  <c r="A3" i="3" s="1"/>
  <c r="W132" i="1" l="1"/>
  <c r="S6" i="4" s="1"/>
  <c r="S12" i="4" s="1"/>
  <c r="T132" i="1"/>
  <c r="P6" i="4" s="1"/>
  <c r="P12" i="4" s="1"/>
  <c r="Q132" i="1"/>
  <c r="M6" i="4" s="1"/>
  <c r="M12" i="4" s="1"/>
  <c r="B61" i="4"/>
  <c r="B64" i="4"/>
  <c r="B69" i="4" s="1"/>
  <c r="V132" i="1"/>
  <c r="R6" i="4" s="1"/>
  <c r="R12" i="4" s="1"/>
  <c r="S132" i="1"/>
  <c r="O6" i="4" s="1"/>
  <c r="O12" i="4" s="1"/>
  <c r="P132" i="1"/>
  <c r="L6" i="4" s="1"/>
  <c r="L12" i="4" s="1"/>
  <c r="B7" i="4"/>
  <c r="B13" i="4" s="1"/>
  <c r="X132" i="1"/>
  <c r="T6" i="4" s="1"/>
  <c r="T12" i="4" s="1"/>
  <c r="U132" i="1"/>
  <c r="Q6" i="4" s="1"/>
  <c r="Q12" i="4" s="1"/>
  <c r="R132" i="1"/>
  <c r="N6" i="4" s="1"/>
  <c r="N12" i="4" s="1"/>
  <c r="G132" i="1"/>
  <c r="C6" i="4" s="1"/>
  <c r="C12" i="4" s="1"/>
  <c r="Y71" i="4"/>
  <c r="Y57" i="4"/>
  <c r="Y56" i="4"/>
  <c r="B6" i="4"/>
  <c r="B12" i="4" s="1"/>
  <c r="Y132" i="1"/>
  <c r="U6" i="4" s="1"/>
  <c r="U12" i="4" s="1"/>
  <c r="U7" i="4"/>
  <c r="U13" i="4" s="1"/>
  <c r="T7" i="4"/>
  <c r="T13" i="4" s="1"/>
  <c r="S7" i="4"/>
  <c r="S13" i="4" s="1"/>
  <c r="R7" i="4"/>
  <c r="R13" i="4" s="1"/>
  <c r="Q7" i="4"/>
  <c r="Q13" i="4" s="1"/>
  <c r="P7" i="4"/>
  <c r="P13" i="4" s="1"/>
  <c r="O7" i="4"/>
  <c r="O13" i="4" s="1"/>
  <c r="N7" i="4"/>
  <c r="N13" i="4" s="1"/>
  <c r="M7" i="4"/>
  <c r="M13" i="4" s="1"/>
  <c r="L7" i="4"/>
  <c r="L13" i="4" s="1"/>
  <c r="C7" i="4"/>
  <c r="C13" i="4" s="1"/>
  <c r="B4" i="4"/>
  <c r="B3" i="4"/>
  <c r="X61" i="4" l="1"/>
  <c r="X64" i="4"/>
  <c r="X69" i="4" s="1"/>
  <c r="Y61" i="4"/>
  <c r="Y64" i="4"/>
  <c r="Y69" i="4" s="1"/>
  <c r="AN80" i="1"/>
  <c r="A67" i="3" s="1"/>
  <c r="F8" i="3" s="1"/>
  <c r="AO80" i="1"/>
  <c r="B67" i="3" s="1"/>
  <c r="H8" i="3" s="1"/>
  <c r="AN81" i="1"/>
  <c r="A68" i="3" s="1"/>
  <c r="F9" i="3" s="1"/>
  <c r="AO81" i="1"/>
  <c r="B68" i="3" s="1"/>
  <c r="H9" i="3" s="1"/>
  <c r="AN82" i="1"/>
  <c r="A69" i="3" s="1"/>
  <c r="F10" i="3" s="1"/>
  <c r="AO82" i="1"/>
  <c r="B69" i="3" s="1"/>
  <c r="H10" i="3" s="1"/>
  <c r="AN83" i="1"/>
  <c r="A70" i="3" s="1"/>
  <c r="F11" i="3" s="1"/>
  <c r="AO83" i="1"/>
  <c r="B70" i="3" s="1"/>
  <c r="H11" i="3" s="1"/>
  <c r="AN84" i="1"/>
  <c r="A71" i="3" s="1"/>
  <c r="F12" i="3" s="1"/>
  <c r="AO84" i="1"/>
  <c r="B71" i="3" s="1"/>
  <c r="H12" i="3" s="1"/>
  <c r="AN85" i="1"/>
  <c r="A72" i="3" s="1"/>
  <c r="F13" i="3" s="1"/>
  <c r="AO85" i="1"/>
  <c r="B72" i="3" s="1"/>
  <c r="H13" i="3" s="1"/>
  <c r="AN86" i="1"/>
  <c r="A73" i="3" s="1"/>
  <c r="F14" i="3" s="1"/>
  <c r="AO86" i="1"/>
  <c r="B73" i="3" s="1"/>
  <c r="H14" i="3" s="1"/>
  <c r="AN87" i="1"/>
  <c r="A74" i="3" s="1"/>
  <c r="F15" i="3" s="1"/>
  <c r="AO87" i="1"/>
  <c r="B74" i="3" s="1"/>
  <c r="H15" i="3" s="1"/>
  <c r="AN88" i="1"/>
  <c r="A75" i="3" s="1"/>
  <c r="F16" i="3" s="1"/>
  <c r="AO88" i="1"/>
  <c r="B75" i="3" s="1"/>
  <c r="H16" i="3" s="1"/>
  <c r="AN89" i="1"/>
  <c r="A76" i="3" s="1"/>
  <c r="F17" i="3" s="1"/>
  <c r="AO89" i="1"/>
  <c r="B76" i="3" s="1"/>
  <c r="H17" i="3" s="1"/>
  <c r="AN90" i="1"/>
  <c r="A77" i="3" s="1"/>
  <c r="F18" i="3" s="1"/>
  <c r="AO90" i="1"/>
  <c r="B77" i="3" s="1"/>
  <c r="H18" i="3" s="1"/>
  <c r="AN91" i="1"/>
  <c r="A78" i="3" s="1"/>
  <c r="F19" i="3" s="1"/>
  <c r="AO91" i="1"/>
  <c r="B78" i="3" s="1"/>
  <c r="H19" i="3" s="1"/>
  <c r="AN92" i="1"/>
  <c r="A79" i="3" s="1"/>
  <c r="F20" i="3" s="1"/>
  <c r="AO92" i="1"/>
  <c r="B79" i="3" s="1"/>
  <c r="H20" i="3" s="1"/>
  <c r="AN93" i="1"/>
  <c r="A80" i="3" s="1"/>
  <c r="F21" i="3" s="1"/>
  <c r="AO93" i="1"/>
  <c r="B80" i="3" s="1"/>
  <c r="H21" i="3" s="1"/>
  <c r="AN94" i="1"/>
  <c r="A81" i="3" s="1"/>
  <c r="F22" i="3" s="1"/>
  <c r="AO94" i="1"/>
  <c r="B81" i="3" s="1"/>
  <c r="H22" i="3" s="1"/>
  <c r="AN95" i="1"/>
  <c r="A82" i="3" s="1"/>
  <c r="F23" i="3" s="1"/>
  <c r="AN97" i="1"/>
  <c r="A84" i="3" s="1"/>
  <c r="F25" i="3" s="1"/>
  <c r="AO97" i="1"/>
  <c r="B84" i="3" s="1"/>
  <c r="H25" i="3" s="1"/>
  <c r="AN98" i="1"/>
  <c r="A85" i="3" s="1"/>
  <c r="F26" i="3" s="1"/>
  <c r="AO98" i="1"/>
  <c r="B85" i="3" s="1"/>
  <c r="H26" i="3" s="1"/>
  <c r="AN99" i="1"/>
  <c r="A86" i="3" s="1"/>
  <c r="AO99" i="1"/>
  <c r="B86" i="3" s="1"/>
  <c r="AN100" i="1"/>
  <c r="A87" i="3" s="1"/>
  <c r="AO100" i="1"/>
  <c r="B87" i="3" s="1"/>
  <c r="AN101" i="1"/>
  <c r="A88" i="3" s="1"/>
  <c r="AO101" i="1"/>
  <c r="B88" i="3" s="1"/>
  <c r="AN102" i="1"/>
  <c r="A89" i="3" s="1"/>
  <c r="AO102" i="1"/>
  <c r="B89" i="3" s="1"/>
  <c r="AN103" i="1"/>
  <c r="A90" i="3" s="1"/>
  <c r="AO103" i="1"/>
  <c r="B90" i="3" s="1"/>
  <c r="AN104" i="1"/>
  <c r="A91" i="3" s="1"/>
  <c r="AO104" i="1"/>
  <c r="B91" i="3" s="1"/>
  <c r="AN105" i="1"/>
  <c r="A92" i="3" s="1"/>
  <c r="AO105" i="1"/>
  <c r="B92" i="3" s="1"/>
  <c r="AN106" i="1"/>
  <c r="A93" i="3" s="1"/>
  <c r="AO106" i="1"/>
  <c r="B93" i="3" s="1"/>
  <c r="AN107" i="1"/>
  <c r="A94" i="3" s="1"/>
  <c r="AO107" i="1"/>
  <c r="B94" i="3" s="1"/>
  <c r="AN108" i="1"/>
  <c r="A95" i="3" s="1"/>
  <c r="AO108" i="1"/>
  <c r="B95" i="3" s="1"/>
  <c r="AN109" i="1"/>
  <c r="A96" i="3" s="1"/>
  <c r="AO109" i="1"/>
  <c r="B96" i="3" s="1"/>
  <c r="AN110" i="1"/>
  <c r="A97" i="3" s="1"/>
  <c r="AO110" i="1"/>
  <c r="B97" i="3" s="1"/>
  <c r="AN111" i="1"/>
  <c r="A98" i="3" s="1"/>
  <c r="AO111" i="1"/>
  <c r="B98" i="3" s="1"/>
  <c r="AN112" i="1"/>
  <c r="A99" i="3" s="1"/>
  <c r="AO112" i="1"/>
  <c r="B99" i="3" s="1"/>
  <c r="AN113" i="1"/>
  <c r="A100" i="3" s="1"/>
  <c r="AO113" i="1"/>
  <c r="B100" i="3" s="1"/>
  <c r="AN114" i="1"/>
  <c r="A101" i="3" s="1"/>
  <c r="AO114" i="1"/>
  <c r="B101" i="3" s="1"/>
  <c r="AN115" i="1"/>
  <c r="A102" i="3" s="1"/>
  <c r="AO115" i="1"/>
  <c r="B102" i="3" s="1"/>
  <c r="AN116" i="1"/>
  <c r="A103" i="3" s="1"/>
  <c r="AO116" i="1"/>
  <c r="B103" i="3" s="1"/>
  <c r="AN117" i="1"/>
  <c r="A104" i="3" s="1"/>
  <c r="AO117" i="1"/>
  <c r="B104" i="3" s="1"/>
  <c r="AN118" i="1"/>
  <c r="A105" i="3" s="1"/>
  <c r="AO118" i="1"/>
  <c r="B105" i="3" s="1"/>
  <c r="AN119" i="1"/>
  <c r="A106" i="3" s="1"/>
  <c r="AO119" i="1"/>
  <c r="B106" i="3" s="1"/>
  <c r="AN120" i="1"/>
  <c r="A107" i="3" s="1"/>
  <c r="AO120" i="1"/>
  <c r="B107" i="3" s="1"/>
  <c r="AN121" i="1"/>
  <c r="A108" i="3" s="1"/>
  <c r="AO121" i="1"/>
  <c r="B108" i="3" s="1"/>
  <c r="AN122" i="1"/>
  <c r="A109" i="3" s="1"/>
  <c r="AO122" i="1"/>
  <c r="B109" i="3" s="1"/>
  <c r="AN123" i="1"/>
  <c r="A110" i="3" s="1"/>
  <c r="AO123" i="1"/>
  <c r="B110" i="3" s="1"/>
  <c r="AN124" i="1"/>
  <c r="A111" i="3" s="1"/>
  <c r="AO124" i="1"/>
  <c r="B111" i="3" s="1"/>
  <c r="AN125" i="1"/>
  <c r="A112" i="3" s="1"/>
  <c r="AO125" i="1"/>
  <c r="B112" i="3" s="1"/>
  <c r="AN126" i="1"/>
  <c r="A113" i="3" s="1"/>
  <c r="AO126" i="1"/>
  <c r="B113" i="3" s="1"/>
  <c r="AN127" i="1"/>
  <c r="A114" i="3" s="1"/>
  <c r="AO127" i="1"/>
  <c r="B114" i="3" s="1"/>
  <c r="AN128" i="1"/>
  <c r="A115" i="3" s="1"/>
  <c r="AO128" i="1"/>
  <c r="B115" i="3" s="1"/>
  <c r="AN129" i="1"/>
  <c r="A116" i="3" s="1"/>
  <c r="AO129" i="1"/>
  <c r="B116" i="3" s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27" i="3" s="1"/>
  <c r="AN32" i="1"/>
  <c r="A28" i="3" s="1"/>
  <c r="AN33" i="1"/>
  <c r="A29" i="3" s="1"/>
  <c r="AN34" i="1"/>
  <c r="A30" i="3" s="1"/>
  <c r="AN35" i="1"/>
  <c r="A31" i="3" s="1"/>
  <c r="AN36" i="1"/>
  <c r="A32" i="3" s="1"/>
  <c r="AN37" i="1"/>
  <c r="A33" i="3" s="1"/>
  <c r="AN38" i="1"/>
  <c r="A34" i="3" s="1"/>
  <c r="AN39" i="1"/>
  <c r="A35" i="3" s="1"/>
  <c r="AN40" i="1"/>
  <c r="A36" i="3" s="1"/>
  <c r="AN41" i="1"/>
  <c r="A37" i="3" s="1"/>
  <c r="AN42" i="1"/>
  <c r="A38" i="3" s="1"/>
  <c r="AN43" i="1"/>
  <c r="A39" i="3" s="1"/>
  <c r="AN44" i="1"/>
  <c r="A40" i="3" s="1"/>
  <c r="AN45" i="1"/>
  <c r="A41" i="3" s="1"/>
  <c r="AN46" i="1"/>
  <c r="A42" i="3" s="1"/>
  <c r="AN47" i="1"/>
  <c r="A43" i="3" s="1"/>
  <c r="AN48" i="1"/>
  <c r="A44" i="3" s="1"/>
  <c r="AN49" i="1"/>
  <c r="A45" i="3" s="1"/>
  <c r="AN50" i="1"/>
  <c r="A46" i="3" s="1"/>
  <c r="AN51" i="1"/>
  <c r="A47" i="3" s="1"/>
  <c r="AN52" i="1"/>
  <c r="A48" i="3" s="1"/>
  <c r="AN53" i="1"/>
  <c r="A49" i="3" s="1"/>
  <c r="AN54" i="1"/>
  <c r="A50" i="3" s="1"/>
  <c r="AN55" i="1"/>
  <c r="A51" i="3" s="1"/>
  <c r="AN56" i="1"/>
  <c r="A52" i="3" s="1"/>
  <c r="AN57" i="1"/>
  <c r="A53" i="3" s="1"/>
  <c r="AN58" i="1"/>
  <c r="A54" i="3" s="1"/>
  <c r="AN59" i="1"/>
  <c r="A55" i="3" s="1"/>
  <c r="AN60" i="1"/>
  <c r="A56" i="3" s="1"/>
  <c r="AN61" i="1"/>
  <c r="A57" i="3" s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B27" i="3" s="1"/>
  <c r="AO32" i="1"/>
  <c r="B28" i="3" s="1"/>
  <c r="AO33" i="1"/>
  <c r="B29" i="3" s="1"/>
  <c r="AO34" i="1"/>
  <c r="B30" i="3" s="1"/>
  <c r="AO35" i="1"/>
  <c r="B31" i="3" s="1"/>
  <c r="AO36" i="1"/>
  <c r="B32" i="3" s="1"/>
  <c r="AO37" i="1"/>
  <c r="B33" i="3" s="1"/>
  <c r="AO38" i="1"/>
  <c r="B34" i="3" s="1"/>
  <c r="AO39" i="1"/>
  <c r="B35" i="3" s="1"/>
  <c r="AO40" i="1"/>
  <c r="B36" i="3" s="1"/>
  <c r="AO41" i="1"/>
  <c r="B37" i="3" s="1"/>
  <c r="AO42" i="1"/>
  <c r="B38" i="3" s="1"/>
  <c r="AO43" i="1"/>
  <c r="B39" i="3" s="1"/>
  <c r="AO44" i="1"/>
  <c r="B40" i="3" s="1"/>
  <c r="AO45" i="1"/>
  <c r="B41" i="3" s="1"/>
  <c r="AO46" i="1"/>
  <c r="B42" i="3" s="1"/>
  <c r="AO47" i="1"/>
  <c r="B43" i="3" s="1"/>
  <c r="AO48" i="1"/>
  <c r="B44" i="3" s="1"/>
  <c r="AO49" i="1"/>
  <c r="B45" i="3" s="1"/>
  <c r="AO50" i="1"/>
  <c r="B46" i="3" s="1"/>
  <c r="AO51" i="1"/>
  <c r="B47" i="3" s="1"/>
  <c r="AO52" i="1"/>
  <c r="B48" i="3" s="1"/>
  <c r="AO53" i="1"/>
  <c r="B49" i="3" s="1"/>
  <c r="AO54" i="1"/>
  <c r="B50" i="3" s="1"/>
  <c r="AO55" i="1"/>
  <c r="B51" i="3" s="1"/>
  <c r="AO56" i="1"/>
  <c r="B52" i="3" s="1"/>
  <c r="AO57" i="1"/>
  <c r="B53" i="3" s="1"/>
  <c r="AO58" i="1"/>
  <c r="B54" i="3" s="1"/>
  <c r="AO59" i="1"/>
  <c r="B55" i="3" s="1"/>
  <c r="AO60" i="1"/>
  <c r="B56" i="3" s="1"/>
  <c r="AO61" i="1"/>
  <c r="B57" i="3" s="1"/>
  <c r="B22" i="3" l="1"/>
  <c r="I22" i="3" s="1"/>
  <c r="B14" i="3"/>
  <c r="I14" i="3" s="1"/>
  <c r="A19" i="3"/>
  <c r="G19" i="3" s="1"/>
  <c r="A11" i="3"/>
  <c r="G11" i="3" s="1"/>
  <c r="B19" i="3"/>
  <c r="I19" i="3" s="1"/>
  <c r="B11" i="3"/>
  <c r="I11" i="3" s="1"/>
  <c r="A24" i="3"/>
  <c r="G24" i="3" s="1"/>
  <c r="A16" i="3"/>
  <c r="G16" i="3" s="1"/>
  <c r="A8" i="3"/>
  <c r="G8" i="3" s="1"/>
  <c r="B24" i="3"/>
  <c r="I24" i="3" s="1"/>
  <c r="B20" i="3"/>
  <c r="I20" i="3" s="1"/>
  <c r="B16" i="3"/>
  <c r="I16" i="3" s="1"/>
  <c r="B12" i="3"/>
  <c r="I12" i="3" s="1"/>
  <c r="B8" i="3"/>
  <c r="I8" i="3" s="1"/>
  <c r="A25" i="3"/>
  <c r="G25" i="3" s="1"/>
  <c r="A21" i="3"/>
  <c r="G21" i="3" s="1"/>
  <c r="A17" i="3"/>
  <c r="G17" i="3" s="1"/>
  <c r="A13" i="3"/>
  <c r="G13" i="3" s="1"/>
  <c r="A9" i="3"/>
  <c r="B26" i="3"/>
  <c r="I26" i="3" s="1"/>
  <c r="B18" i="3"/>
  <c r="I18" i="3" s="1"/>
  <c r="B10" i="3"/>
  <c r="I10" i="3" s="1"/>
  <c r="A23" i="3"/>
  <c r="G23" i="3" s="1"/>
  <c r="A15" i="3"/>
  <c r="G15" i="3" s="1"/>
  <c r="B23" i="3"/>
  <c r="I23" i="3" s="1"/>
  <c r="B15" i="3"/>
  <c r="I15" i="3" s="1"/>
  <c r="A20" i="3"/>
  <c r="G20" i="3" s="1"/>
  <c r="A12" i="3"/>
  <c r="G12" i="3" s="1"/>
  <c r="B25" i="3"/>
  <c r="I25" i="3" s="1"/>
  <c r="B21" i="3"/>
  <c r="I21" i="3" s="1"/>
  <c r="B17" i="3"/>
  <c r="I17" i="3" s="1"/>
  <c r="B13" i="3"/>
  <c r="I13" i="3" s="1"/>
  <c r="B9" i="3"/>
  <c r="A26" i="3"/>
  <c r="G26" i="3" s="1"/>
  <c r="A22" i="3"/>
  <c r="G22" i="3" s="1"/>
  <c r="A18" i="3"/>
  <c r="G18" i="3" s="1"/>
  <c r="A14" i="3"/>
  <c r="G14" i="3" s="1"/>
  <c r="A10" i="3"/>
  <c r="G10" i="3" s="1"/>
  <c r="AO95" i="1"/>
  <c r="B82" i="3" s="1"/>
  <c r="H23" i="3" s="1"/>
  <c r="AO62" i="1"/>
  <c r="B58" i="3" s="1"/>
  <c r="AE132" i="1"/>
  <c r="AO79" i="1"/>
  <c r="B66" i="3" s="1"/>
  <c r="H7" i="3" s="1"/>
  <c r="AO130" i="1"/>
  <c r="B117" i="3" s="1"/>
  <c r="AO11" i="1"/>
  <c r="AN11" i="1"/>
  <c r="AN62" i="1"/>
  <c r="A58" i="3" s="1"/>
  <c r="AD132" i="1"/>
  <c r="AN79" i="1"/>
  <c r="A66" i="3" s="1"/>
  <c r="F7" i="3" s="1"/>
  <c r="AN130" i="1"/>
  <c r="A117" i="3" s="1"/>
  <c r="Y7" i="4" l="1"/>
  <c r="Y13" i="4" s="1"/>
  <c r="Y65" i="4"/>
  <c r="Y70" i="4" s="1"/>
  <c r="X7" i="4"/>
  <c r="X13" i="4" s="1"/>
  <c r="X65" i="4"/>
  <c r="X70" i="4" s="1"/>
  <c r="G9" i="3"/>
  <c r="A7" i="3"/>
  <c r="G7" i="3" s="1"/>
  <c r="I9" i="3"/>
  <c r="B7" i="3"/>
  <c r="I7" i="3" s="1"/>
  <c r="X6" i="4"/>
  <c r="X12" i="4" s="1"/>
  <c r="X3" i="4"/>
  <c r="Y6" i="4"/>
  <c r="Y12" i="4" s="1"/>
  <c r="Y3" i="4"/>
  <c r="Y4" i="4"/>
  <c r="X4" i="4"/>
</calcChain>
</file>

<file path=xl/sharedStrings.xml><?xml version="1.0" encoding="utf-8"?>
<sst xmlns="http://schemas.openxmlformats.org/spreadsheetml/2006/main" count="571" uniqueCount="236">
  <si>
    <t>D</t>
  </si>
  <si>
    <t>E</t>
  </si>
  <si>
    <t>Summe D</t>
  </si>
  <si>
    <t>Summe E</t>
  </si>
  <si>
    <t>extraaspekt</t>
  </si>
  <si>
    <t xml:space="preserve">begriff </t>
  </si>
  <si>
    <t>begriff</t>
  </si>
  <si>
    <t>NT D</t>
  </si>
  <si>
    <t>NTE</t>
  </si>
  <si>
    <t>VT</t>
  </si>
  <si>
    <t>vt</t>
  </si>
  <si>
    <t>vte</t>
  </si>
  <si>
    <t>nt</t>
  </si>
  <si>
    <t>rohdaten</t>
  </si>
  <si>
    <t>summe</t>
  </si>
  <si>
    <t>mittelwert</t>
  </si>
  <si>
    <t>Name</t>
  </si>
  <si>
    <t>vt sum</t>
  </si>
  <si>
    <t>nt sum</t>
  </si>
  <si>
    <t>vt mittelw</t>
  </si>
  <si>
    <t>nt mittelw</t>
  </si>
  <si>
    <t>Standardisierung</t>
  </si>
  <si>
    <t>Maxpunkte</t>
  </si>
  <si>
    <t>Sum English</t>
  </si>
  <si>
    <t>Summe Deutsch</t>
  </si>
  <si>
    <t>Diese Maske importiert die Daten aus der vorherigen Maske.</t>
  </si>
  <si>
    <t>Anzahl Schüler</t>
  </si>
  <si>
    <t>NT</t>
  </si>
  <si>
    <t>diese Maske editieren und dann das Schaubild anpassen</t>
  </si>
  <si>
    <t>d vt</t>
  </si>
  <si>
    <t>d nt</t>
  </si>
  <si>
    <t>e vt</t>
  </si>
  <si>
    <t>e nt</t>
  </si>
  <si>
    <t>d</t>
  </si>
  <si>
    <t>e</t>
  </si>
  <si>
    <t>ANDÖRG19M</t>
  </si>
  <si>
    <t>ANGGEN13W</t>
  </si>
  <si>
    <t>ANJHER26M</t>
  </si>
  <si>
    <t>ANNLEF22F</t>
  </si>
  <si>
    <t>ANNNOT19M</t>
  </si>
  <si>
    <t>ARZRND259</t>
  </si>
  <si>
    <t>BRIMAS02M</t>
  </si>
  <si>
    <t>CLAARC06M</t>
  </si>
  <si>
    <t>CLALUD20W</t>
  </si>
  <si>
    <t>EBRKAN16W</t>
  </si>
  <si>
    <t>ELKOLD06W</t>
  </si>
  <si>
    <t>EVATER23W</t>
  </si>
  <si>
    <t>GABERD12W</t>
  </si>
  <si>
    <t>HIEVAN16M</t>
  </si>
  <si>
    <t>ILOLKO26W</t>
  </si>
  <si>
    <t>IRIAUS30M</t>
  </si>
  <si>
    <t>JAGNER23M</t>
  </si>
  <si>
    <t>JUTARC01W</t>
  </si>
  <si>
    <t>KATMAR29M</t>
  </si>
  <si>
    <t>LOBZEK19M</t>
  </si>
  <si>
    <t>MARANG07M</t>
  </si>
  <si>
    <t>MARCEL07W</t>
  </si>
  <si>
    <t>MAREAS28M</t>
  </si>
  <si>
    <t>MECIRK25M</t>
  </si>
  <si>
    <t>MONERG17W</t>
  </si>
  <si>
    <t>MONÖRN28M</t>
  </si>
  <si>
    <t>NADARK05X</t>
  </si>
  <si>
    <t>NATCHI08F</t>
  </si>
  <si>
    <t>NATIAN22M</t>
  </si>
  <si>
    <t>NICNGO01M</t>
  </si>
  <si>
    <t>OLGLAS23W</t>
  </si>
  <si>
    <t>PETAEL16M</t>
  </si>
  <si>
    <t>PETORG14W</t>
  </si>
  <si>
    <t>PETRIC27M</t>
  </si>
  <si>
    <t>RADBOR01X</t>
  </si>
  <si>
    <t>SABKER22W</t>
  </si>
  <si>
    <t>SIMKUS15M</t>
  </si>
  <si>
    <t>SONGIN17W</t>
  </si>
  <si>
    <t>SONHEL17M</t>
  </si>
  <si>
    <t>SUSAEL02M</t>
  </si>
  <si>
    <t>SUSARK19M</t>
  </si>
  <si>
    <t>SUSNER20M</t>
  </si>
  <si>
    <t>TATLEG26M</t>
  </si>
  <si>
    <t>TATRIO06W</t>
  </si>
  <si>
    <t>TUYSER041</t>
  </si>
  <si>
    <t>UTEANS13W</t>
  </si>
  <si>
    <t>YVONNE05M</t>
  </si>
  <si>
    <t>YVOTEN15M</t>
  </si>
  <si>
    <t>nr</t>
  </si>
  <si>
    <t>hier mal VT EN und VT D vergleichen, interessant</t>
  </si>
  <si>
    <t>marsef10m</t>
  </si>
  <si>
    <t>gelb</t>
  </si>
  <si>
    <t>Kontrollgruppe (17)</t>
  </si>
  <si>
    <t>vt_sum kontroll</t>
  </si>
  <si>
    <t>vt_mittel kontroll</t>
  </si>
  <si>
    <t>vt_mittel testgruppe</t>
  </si>
  <si>
    <t>vt_sum testgruppe</t>
  </si>
  <si>
    <t>kontrollgruppe</t>
  </si>
  <si>
    <t>testgr gesamt</t>
  </si>
  <si>
    <t>nt_sum testgruppe</t>
  </si>
  <si>
    <t>nt_mittel testgruppe</t>
  </si>
  <si>
    <t>nt_sum kontroll</t>
  </si>
  <si>
    <t>nt_mittel kontroll</t>
  </si>
  <si>
    <t>A Datenauswertung über alles</t>
  </si>
  <si>
    <t>B Datenauswertung über Testgruppe gemischt</t>
  </si>
  <si>
    <t>C Datenauswertung Gruppe Hierl</t>
  </si>
  <si>
    <t>D Datenauswertung Gruppe Fieke</t>
  </si>
  <si>
    <t>E Datenauswertung Kontrollgruppe</t>
  </si>
  <si>
    <t>hier stand zunächst HARSEF10M, doch es stellte sich heraus, dass es sich um MARSEF10M (Nr. 52) handelt</t>
  </si>
  <si>
    <t>zwillingsvergleich 1 und 22</t>
  </si>
  <si>
    <t>nicht ausgewertetWEPT1_ _ O04</t>
  </si>
  <si>
    <t>nicht eingezogen, nicht abgegebenDANÖRG09M</t>
  </si>
  <si>
    <t>grüne flächen zeigen die zunahmen an; einmal ca. 10% (d) und 38% (en), dann einmal 0% und einmal 33 % (en).</t>
  </si>
  <si>
    <t>vt d</t>
  </si>
  <si>
    <t>nt en</t>
  </si>
  <si>
    <t>Chlorophyll Hie</t>
  </si>
  <si>
    <t>wird nicht richtig klar, wozu chlorophyll da ist, also die reihe abändern</t>
  </si>
  <si>
    <t>fieke-leute erfassen abstraktes besser (photokatalyse, absorbs light)</t>
  </si>
  <si>
    <t>um CO2 in Sauerstoff umzuwandeln</t>
  </si>
  <si>
    <t>oder: mit chlorophyll</t>
  </si>
  <si>
    <t>völlig verdreht; kohlenstoff vs kohlenstoffdioxid, Kohlenstoff wird in O2 umgewandelt; glucose als edukt</t>
  </si>
  <si>
    <t>Kohlenstoff wird in Sauerstoff umgewandelt</t>
  </si>
  <si>
    <t>oder: Energiewinnung</t>
  </si>
  <si>
    <t>Kohlenstoff vs -dioxid</t>
  </si>
  <si>
    <t>meistens unklar, dass photosynthese zur energiegewinnung genutzt wird</t>
  </si>
  <si>
    <t>meistens co2-&gt;o2 als grundlegender prozess</t>
  </si>
  <si>
    <t>SF stärke wird zu zucker und o2 umgewandelt</t>
  </si>
  <si>
    <t>SF glucose  wird zu o2 umgwandlet</t>
  </si>
  <si>
    <t>"über die blätter" --&gt; nicht als GRÜN gewertet</t>
  </si>
  <si>
    <t>sf plfanzen atmen in photosynth</t>
  </si>
  <si>
    <t>SF stärke zu c6h12o6 umgewandelt</t>
  </si>
  <si>
    <t>Sf atmung der fplanze</t>
  </si>
  <si>
    <t>nährstoffe als produkt ok</t>
  </si>
  <si>
    <t>umwandlung in ein für die zelle nützliches format implizit</t>
  </si>
  <si>
    <t>Sprache/SF exchange of o2 and co2</t>
  </si>
  <si>
    <t xml:space="preserve"> a method</t>
  </si>
  <si>
    <t>a method</t>
  </si>
  <si>
    <t>PS is made by plants, produces Energie</t>
  </si>
  <si>
    <t>Sprache: need co2 / give out o2</t>
  </si>
  <si>
    <t>vt e</t>
  </si>
  <si>
    <t>nicht transportierbar</t>
  </si>
  <si>
    <t>eingies an detailwissen wird nicht mehr genannt; z.t. durch fremdsprache</t>
  </si>
  <si>
    <t>aus vorherigen berechnungen/alter datei</t>
  </si>
  <si>
    <t>are using / oxigen / carbon-dioxide // use it to grow --&gt; energiegewiinnung, ein punkt ok</t>
  </si>
  <si>
    <t>sf reason why trees are green</t>
  </si>
  <si>
    <t>hier wird CARBON genannt; cf process of transfering Carbon to Oxigen (sic)</t>
  </si>
  <si>
    <t>made by flowers and trees</t>
  </si>
  <si>
    <t>plant is grabbing co2 from the air and makes glucose; then the plant gives o2/oxygen in the air</t>
  </si>
  <si>
    <t>if a plant has green material, this process is possible. It is the exchange of o2 and co2</t>
  </si>
  <si>
    <t>CARBON wird hier genannte</t>
  </si>
  <si>
    <t>nr 22 und 13: englisch CARBON wird im Deutschen als KOHLENSTOFF</t>
  </si>
  <si>
    <t>aufgenommen und NICHT als KohlenstoffDIOXID; Beweis für unterschiedliche</t>
  </si>
  <si>
    <t>Speicher in IDM; carbon bezieht sich im Englischen auf ZWEI Konzepte; und</t>
  </si>
  <si>
    <t>me des Prozesses??</t>
  </si>
  <si>
    <t>man kann CARBON nicht einfach so ins Deutsche für CO2 übertragen, Na-</t>
  </si>
  <si>
    <t>a mechanismus in things, which produs Sauerstoff</t>
  </si>
  <si>
    <t>the co2 become after some stepas o2</t>
  </si>
  <si>
    <t>need co2 and give out o2</t>
  </si>
  <si>
    <t>sf stärke is reacted to sugar and o2</t>
  </si>
  <si>
    <t>sf glucose is consumed to generate oxygen</t>
  </si>
  <si>
    <t>34: warum nutzt er nicht dieselbe reaktionsgleichung wie im deutschen</t>
  </si>
  <si>
    <t>Itis a reaction of the trees or flowers taking breath</t>
  </si>
  <si>
    <t>spread out Co2</t>
  </si>
  <si>
    <t>sf starch to glucose</t>
  </si>
  <si>
    <t>SF schwerpunkt produce oxygen</t>
  </si>
  <si>
    <t>take co2 in / produce it to o2 / a standby product / make their "nutrition"</t>
  </si>
  <si>
    <t>the change</t>
  </si>
  <si>
    <t>conversion of EM energy into chemical energy, EM unklar, nicht bepunktet</t>
  </si>
  <si>
    <t>Licht u Kohlenstoff in Zucker umgewandelt</t>
  </si>
  <si>
    <t>Kohlenstoff</t>
  </si>
  <si>
    <t>reduction, eine Back-reaction; die Wenig-Energy-Substanz .. Viel Energy</t>
  </si>
  <si>
    <t>nt d</t>
  </si>
  <si>
    <t>23 - englische begriffe für D genutzt; keine D verfügbar (back-reacktion, reduction, "wenig Energy Substanc" (sic)</t>
  </si>
  <si>
    <t>25 - Lichtenergy</t>
  </si>
  <si>
    <t>SF Licht ist Photokatalysator; O2 enthält viel Energie</t>
  </si>
  <si>
    <t>Vermeidung von Worten, stattdessen Formeln</t>
  </si>
  <si>
    <t>Formeln statt Wörtern</t>
  </si>
  <si>
    <t>hier keine Formeln mehr</t>
  </si>
  <si>
    <t>Formeln</t>
  </si>
  <si>
    <t>sf stoßen co2 aus</t>
  </si>
  <si>
    <t>um zu wachsen --&gt; energiegewinnung 1 punkt</t>
  </si>
  <si>
    <t>KOHLENSTOFF</t>
  </si>
  <si>
    <t>der Prozess der Konversioni</t>
  </si>
  <si>
    <t>change co2 with o2</t>
  </si>
  <si>
    <t>process must be activated, punkt für chlorophyll -&gt; green plants</t>
  </si>
  <si>
    <t>photosynthesis needs oxygen</t>
  </si>
  <si>
    <t>exchange of co2 and o2</t>
  </si>
  <si>
    <t>bezüge zu carbon cycle</t>
  </si>
  <si>
    <t>bezüge zu low-energy und high-energy substances</t>
  </si>
  <si>
    <t>?</t>
  </si>
  <si>
    <t>wie soll man den carbon cycle bepunkten?</t>
  </si>
  <si>
    <t>a flower gives o2 up and gets co2</t>
  </si>
  <si>
    <t>Formeln verwendet, O2 fehlt</t>
  </si>
  <si>
    <t>verschiebung in richtung energiegewinnung</t>
  </si>
  <si>
    <t>scheinbar o2-gewinnung nicht mehr so bedeutsam</t>
  </si>
  <si>
    <t>SF In photosynthesis cellular respiration takes place</t>
  </si>
  <si>
    <t>formeln; energy poor substances into energy high substances via sunlight</t>
  </si>
  <si>
    <t>spread out co2</t>
  </si>
  <si>
    <t>Formeln und Kommentar</t>
  </si>
  <si>
    <t>the win from energy</t>
  </si>
  <si>
    <t>daten von schüler acht und nun</t>
  </si>
  <si>
    <t>vg_d_mittel</t>
  </si>
  <si>
    <t>nt_d_mittel</t>
  </si>
  <si>
    <t>vt_en_mittel</t>
  </si>
  <si>
    <t>nt_en_mittel</t>
  </si>
  <si>
    <t>d_div/%</t>
  </si>
  <si>
    <t>EN_div/%</t>
  </si>
  <si>
    <t>hie/c</t>
  </si>
  <si>
    <t>f-a/a</t>
  </si>
  <si>
    <t>prozentualer unterschied</t>
  </si>
  <si>
    <t>Photosynthese</t>
  </si>
  <si>
    <t>diff D</t>
  </si>
  <si>
    <t>diff EN</t>
  </si>
  <si>
    <t>neu erfasst</t>
  </si>
  <si>
    <t>x</t>
  </si>
  <si>
    <t>EN</t>
  </si>
  <si>
    <t>x (nicht für interrater)</t>
  </si>
  <si>
    <t>interrat</t>
  </si>
  <si>
    <t>interrater?</t>
  </si>
  <si>
    <t>nur 7 statt acht, da clalud20w den test nicth ganz ausgefüllt hat</t>
  </si>
  <si>
    <t>O</t>
  </si>
  <si>
    <t>wird z.B. als untersch LichtFARBE wahrgenommen</t>
  </si>
  <si>
    <t>photon</t>
  </si>
  <si>
    <t>in belebter natur</t>
  </si>
  <si>
    <t>in animate nature</t>
  </si>
  <si>
    <t>setzt sich aus Photosynthese und Zellatmung zusammen</t>
  </si>
  <si>
    <t>is formed by photosynthesis and respiration</t>
  </si>
  <si>
    <t>CO2 in org. Produkte (z.B. Glucose) überführt und bei Rückreaktion umgekehrt</t>
  </si>
  <si>
    <t>carbon dioxide reacts to form organic products (e.g. glucose) and the corresponding backward reaction</t>
  </si>
  <si>
    <t>C immer chemisch gebunden in Produkten und Edukten</t>
  </si>
  <si>
    <t>C is always chemically bonded in reactants and products</t>
  </si>
  <si>
    <t>nt_sum hie</t>
  </si>
  <si>
    <t>nt_mittel hie</t>
  </si>
  <si>
    <t>vt_sum hie</t>
  </si>
  <si>
    <t>vt_mittel hie</t>
  </si>
  <si>
    <t>gruppe f-a</t>
  </si>
  <si>
    <t>1 sus f-a hier nicht aufgeführt, da nachtest fehlt SABERT03M</t>
  </si>
  <si>
    <t>nt_sum f-a</t>
  </si>
  <si>
    <t>nt_mittel f-a</t>
  </si>
  <si>
    <t>vt_sum f-a</t>
  </si>
  <si>
    <t>vt_mittel f-a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</si>
</sst>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0" borderId="1" xfId="0" applyBorder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1" xfId="0" applyFill="1" applyBorder="1"/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/>
    </xf>
    <xf numFmtId="0" fontId="1" fillId="5" borderId="0" xfId="0" applyFont="1" applyFill="1" applyAlignment="1">
      <alignment horizontal="center"/>
    </xf>
    <xf numFmtId="0" fontId="0" fillId="5" borderId="0" xfId="0" applyFill="1"/>
    <xf numFmtId="0" fontId="0" fillId="0" borderId="0" xfId="0" applyAlignment="1">
      <alignment horizontal="left"/>
    </xf>
    <xf numFmtId="0" fontId="0" fillId="2" borderId="0" xfId="0" applyFill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0" fillId="0" borderId="0" xfId="0" applyBorder="1"/>
    <xf numFmtId="0" fontId="0" fillId="2" borderId="1" xfId="0" applyFill="1" applyBorder="1"/>
    <xf numFmtId="2" fontId="0" fillId="0" borderId="0" xfId="0" applyNumberFormat="1" applyBorder="1"/>
    <xf numFmtId="0" fontId="0" fillId="3" borderId="0" xfId="0" applyFill="1" applyAlignment="1"/>
    <xf numFmtId="0" fontId="0" fillId="7" borderId="0" xfId="0" applyFill="1"/>
    <xf numFmtId="0" fontId="0" fillId="2" borderId="0" xfId="0" applyFill="1" applyBorder="1"/>
    <xf numFmtId="0" fontId="3" fillId="0" borderId="2" xfId="0" applyFont="1" applyBorder="1"/>
    <xf numFmtId="0" fontId="0" fillId="0" borderId="3" xfId="0" applyBorder="1"/>
    <xf numFmtId="0" fontId="0" fillId="0" borderId="4" xfId="0" applyBorder="1"/>
    <xf numFmtId="0" fontId="0" fillId="8" borderId="0" xfId="0" applyFill="1"/>
    <xf numFmtId="0" fontId="0" fillId="9" borderId="0" xfId="0" applyFill="1"/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/>
    <xf numFmtId="0" fontId="0" fillId="10" borderId="0" xfId="0" applyFill="1"/>
    <xf numFmtId="0" fontId="0" fillId="6" borderId="1" xfId="0" applyFill="1" applyBorder="1"/>
    <xf numFmtId="0" fontId="0" fillId="6" borderId="0" xfId="0" applyFill="1" applyBorder="1"/>
    <xf numFmtId="0" fontId="1" fillId="0" borderId="0" xfId="0" applyFont="1" applyBorder="1"/>
    <xf numFmtId="0" fontId="0" fillId="12" borderId="0" xfId="0" applyFill="1"/>
    <xf numFmtId="0" fontId="0" fillId="12" borderId="1" xfId="0" applyFill="1" applyBorder="1"/>
    <xf numFmtId="0" fontId="0" fillId="5" borderId="1" xfId="0" applyFill="1" applyBorder="1"/>
    <xf numFmtId="0" fontId="1" fillId="2" borderId="0" xfId="0" applyFont="1" applyFill="1" applyAlignment="1">
      <alignment horizontal="center"/>
    </xf>
    <xf numFmtId="0" fontId="2" fillId="12" borderId="0" xfId="0" applyFont="1" applyFill="1"/>
    <xf numFmtId="0" fontId="1" fillId="2" borderId="1" xfId="0" applyFont="1" applyFill="1" applyBorder="1" applyAlignment="1">
      <alignment horizontal="center"/>
    </xf>
    <xf numFmtId="0" fontId="3" fillId="0" borderId="0" xfId="0" applyFont="1" applyBorder="1"/>
    <xf numFmtId="0" fontId="0" fillId="11" borderId="0" xfId="0" applyFill="1" applyAlignment="1">
      <alignment horizontal="center"/>
    </xf>
    <xf numFmtId="0" fontId="4" fillId="0" borderId="0" xfId="0" applyFont="1" applyAlignment="1">
      <alignment horizontal="left"/>
    </xf>
    <xf numFmtId="0" fontId="0" fillId="11" borderId="0" xfId="0" applyFill="1" applyAlignment="1">
      <alignment horizontal="left"/>
    </xf>
    <xf numFmtId="1" fontId="0" fillId="0" borderId="0" xfId="0" applyNumberForma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horizontal="center"/>
    </xf>
    <xf numFmtId="0" fontId="2" fillId="13" borderId="0" xfId="0" applyFont="1" applyFill="1" applyAlignment="1">
      <alignment horizontal="center"/>
    </xf>
    <xf numFmtId="0" fontId="1" fillId="13" borderId="0" xfId="0" applyFont="1" applyFill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0" fillId="3" borderId="0" xfId="0" applyFill="1" applyAlignment="1">
      <alignment horizontal="left"/>
    </xf>
    <xf numFmtId="0" fontId="0" fillId="7" borderId="0" xfId="0" applyFill="1" applyBorder="1" applyAlignment="1">
      <alignment horizontal="center" vertical="center" wrapText="1"/>
    </xf>
    <xf numFmtId="0" fontId="1" fillId="3" borderId="0" xfId="0" applyFont="1" applyFill="1"/>
    <xf numFmtId="0" fontId="1" fillId="2" borderId="0" xfId="0" applyFont="1" applyFill="1"/>
    <xf numFmtId="0" fontId="1" fillId="3" borderId="1" xfId="0" applyFont="1" applyFill="1" applyBorder="1"/>
    <xf numFmtId="0" fontId="0" fillId="0" borderId="0" xfId="0" applyFill="1"/>
    <xf numFmtId="0" fontId="1" fillId="0" borderId="0" xfId="0" applyFont="1" applyFill="1"/>
    <xf numFmtId="0" fontId="0" fillId="0" borderId="1" xfId="0" applyFill="1" applyBorder="1"/>
    <xf numFmtId="0" fontId="1" fillId="0" borderId="1" xfId="0" applyFont="1" applyFill="1" applyBorder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14" borderId="0" xfId="0" applyFill="1" applyAlignment="1">
      <alignment horizontal="center" vertical="center" wrapText="1"/>
    </xf>
    <xf numFmtId="0" fontId="2" fillId="14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1" fillId="0" borderId="0" xfId="0" applyNumberFormat="1" applyFont="1"/>
    <xf numFmtId="0" fontId="1" fillId="14" borderId="0" xfId="0" applyFont="1" applyFill="1" applyAlignment="1">
      <alignment horizontal="center" vertical="center" wrapText="1"/>
    </xf>
    <xf numFmtId="1" fontId="1" fillId="0" borderId="0" xfId="0" applyNumberFormat="1" applyFont="1"/>
    <xf numFmtId="0" fontId="1" fillId="12" borderId="0" xfId="0" applyFont="1" applyFill="1"/>
    <xf numFmtId="0" fontId="0" fillId="15" borderId="0" xfId="0" applyFill="1" applyAlignment="1">
      <alignment horizontal="center"/>
    </xf>
    <xf numFmtId="0" fontId="0" fillId="7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7" borderId="1" xfId="0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 vertical="center" wrapText="1"/>
    </xf>
    <xf numFmtId="0" fontId="0" fillId="7" borderId="0" xfId="0" applyFont="1" applyFill="1" applyBorder="1" applyAlignment="1">
      <alignment horizontal="center" vertical="center" wrapText="1"/>
    </xf>
    <xf numFmtId="0" fontId="0" fillId="14" borderId="0" xfId="0" applyFont="1" applyFill="1" applyAlignment="1">
      <alignment horizontal="center" vertical="center" wrapText="1"/>
    </xf>
    <xf numFmtId="0" fontId="0" fillId="7" borderId="5" xfId="0" applyFill="1" applyBorder="1"/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daten!$K$146</c:f>
              <c:strCache>
                <c:ptCount val="1"/>
                <c:pt idx="0">
                  <c:v>hie/c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daten!$P$145:$S$145</c:f>
              <c:strCache>
                <c:ptCount val="4"/>
                <c:pt idx="0">
                  <c:v>vg_d_mittel</c:v>
                </c:pt>
                <c:pt idx="1">
                  <c:v>nt_d_mittel</c:v>
                </c:pt>
                <c:pt idx="2">
                  <c:v>vt_en_mittel</c:v>
                </c:pt>
                <c:pt idx="3">
                  <c:v>nt_en_mittel</c:v>
                </c:pt>
              </c:strCache>
            </c:strRef>
          </c:cat>
          <c:val>
            <c:numRef>
              <c:f>daten!$P$146:$S$146</c:f>
              <c:numCache>
                <c:formatCode>General</c:formatCode>
                <c:ptCount val="4"/>
                <c:pt idx="0">
                  <c:v>0.13636363636363635</c:v>
                </c:pt>
                <c:pt idx="1">
                  <c:v>0.45454545454545453</c:v>
                </c:pt>
                <c:pt idx="2">
                  <c:v>0.13636363636363635</c:v>
                </c:pt>
                <c:pt idx="3">
                  <c:v>0.63636363636363635</c:v>
                </c:pt>
              </c:numCache>
            </c:numRef>
          </c:val>
        </c:ser>
        <c:ser>
          <c:idx val="1"/>
          <c:order val="1"/>
          <c:tx>
            <c:strRef>
              <c:f>daten!$K$147</c:f>
              <c:strCache>
                <c:ptCount val="1"/>
                <c:pt idx="0">
                  <c:v>f-a/a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daten!$P$145:$S$145</c:f>
              <c:strCache>
                <c:ptCount val="4"/>
                <c:pt idx="0">
                  <c:v>vg_d_mittel</c:v>
                </c:pt>
                <c:pt idx="1">
                  <c:v>nt_d_mittel</c:v>
                </c:pt>
                <c:pt idx="2">
                  <c:v>vt_en_mittel</c:v>
                </c:pt>
                <c:pt idx="3">
                  <c:v>nt_en_mittel</c:v>
                </c:pt>
              </c:strCache>
            </c:strRef>
          </c:cat>
          <c:val>
            <c:numRef>
              <c:f>daten!$P$147:$S$147</c:f>
              <c:numCache>
                <c:formatCode>General</c:formatCode>
                <c:ptCount val="4"/>
                <c:pt idx="0">
                  <c:v>0</c:v>
                </c:pt>
                <c:pt idx="1">
                  <c:v>0.42857142857142855</c:v>
                </c:pt>
                <c:pt idx="2">
                  <c:v>0</c:v>
                </c:pt>
                <c:pt idx="3">
                  <c:v>0.5714285714285714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9767864"/>
        <c:axId val="459769040"/>
      </c:barChart>
      <c:catAx>
        <c:axId val="459767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59769040"/>
        <c:crosses val="autoZero"/>
        <c:auto val="1"/>
        <c:lblAlgn val="ctr"/>
        <c:lblOffset val="100"/>
        <c:noMultiLvlLbl val="0"/>
      </c:catAx>
      <c:valAx>
        <c:axId val="45976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59767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EPHie - Kohlenstoffkreislauf - Mittelwerte normiert zu allen Inhaltsaspekten dt. und engl. - Testgruppe gesamt und Kontrollgruppe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netzdiagramm_mittel_überalles!$A$12</c:f>
              <c:strCache>
                <c:ptCount val="1"/>
                <c:pt idx="0">
                  <c:v>vt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netzdiagramm_mittel_überalles!$B$11:$I$11</c:f>
              <c:strCache>
                <c:ptCount val="8"/>
                <c:pt idx="0">
                  <c:v>in belebter natur</c:v>
                </c:pt>
                <c:pt idx="1">
                  <c:v>in animate nature</c:v>
                </c:pt>
                <c:pt idx="2">
                  <c:v>setzt sich aus Photosynthese und Zellatmung zusammen</c:v>
                </c:pt>
                <c:pt idx="3">
                  <c:v>is formed by photosynthesis and respiration</c:v>
                </c:pt>
                <c:pt idx="4">
                  <c:v>CO2 in org. Produkte (z.B. Glucose) überführt und bei Rückreaktion umgekehrt</c:v>
                </c:pt>
                <c:pt idx="5">
                  <c:v>carbon dioxide reacts to form organic products (e.g. glucose) and the corresponding backward reaction</c:v>
                </c:pt>
                <c:pt idx="6">
                  <c:v>C immer chemisch gebunden in Produkten und Edukten</c:v>
                </c:pt>
                <c:pt idx="7">
                  <c:v>C is always chemically bonded in reactants and products</c:v>
                </c:pt>
              </c:strCache>
            </c:strRef>
          </c:cat>
          <c:val>
            <c:numRef>
              <c:f>netzdiagramm_mittel_überalles!$B$12:$I$12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4.1666666666666664E-2</c:v>
                </c:pt>
                <c:pt idx="5">
                  <c:v>4.1666666666666664E-2</c:v>
                </c:pt>
                <c:pt idx="6">
                  <c:v>2.0833333333333332E-2</c:v>
                </c:pt>
                <c:pt idx="7">
                  <c:v>2.0833333333333332E-2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netzdiagramm_mittel_überalles!$A$13</c:f>
              <c:strCache>
                <c:ptCount val="1"/>
                <c:pt idx="0">
                  <c:v>nt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netzdiagramm_mittel_überalles!$B$11:$I$11</c:f>
              <c:strCache>
                <c:ptCount val="8"/>
                <c:pt idx="0">
                  <c:v>in belebter natur</c:v>
                </c:pt>
                <c:pt idx="1">
                  <c:v>in animate nature</c:v>
                </c:pt>
                <c:pt idx="2">
                  <c:v>setzt sich aus Photosynthese und Zellatmung zusammen</c:v>
                </c:pt>
                <c:pt idx="3">
                  <c:v>is formed by photosynthesis and respiration</c:v>
                </c:pt>
                <c:pt idx="4">
                  <c:v>CO2 in org. Produkte (z.B. Glucose) überführt und bei Rückreaktion umgekehrt</c:v>
                </c:pt>
                <c:pt idx="5">
                  <c:v>carbon dioxide reacts to form organic products (e.g. glucose) and the corresponding backward reaction</c:v>
                </c:pt>
                <c:pt idx="6">
                  <c:v>C immer chemisch gebunden in Produkten und Edukten</c:v>
                </c:pt>
                <c:pt idx="7">
                  <c:v>C is always chemically bonded in reactants and products</c:v>
                </c:pt>
              </c:strCache>
            </c:strRef>
          </c:cat>
          <c:val>
            <c:numRef>
              <c:f>netzdiagramm_mittel_überalles!$B$13:$I$13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8.3333333333333329E-2</c:v>
                </c:pt>
                <c:pt idx="3">
                  <c:v>0.14583333333333334</c:v>
                </c:pt>
                <c:pt idx="4">
                  <c:v>0.125</c:v>
                </c:pt>
                <c:pt idx="5">
                  <c:v>0.14583333333333334</c:v>
                </c:pt>
                <c:pt idx="6">
                  <c:v>0.10416666666666667</c:v>
                </c:pt>
                <c:pt idx="7">
                  <c:v>8.3333333333333329E-2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770216"/>
        <c:axId val="530295832"/>
      </c:radarChart>
      <c:catAx>
        <c:axId val="45977021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530295832"/>
        <c:crosses val="autoZero"/>
        <c:auto val="1"/>
        <c:lblAlgn val="ctr"/>
        <c:lblOffset val="100"/>
        <c:noMultiLvlLbl val="0"/>
      </c:catAx>
      <c:valAx>
        <c:axId val="530295832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59770216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EPHie - Kohlenstoffkreislauf - Mittelwerte normiert zu allen Inhaltsaspekten dt. und engl. - Testgruppe gesamt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netzdiagramm_mittel_überalles!$A$28</c:f>
              <c:strCache>
                <c:ptCount val="1"/>
                <c:pt idx="0">
                  <c:v>vt_mittel testgruppe</c:v>
                </c:pt>
              </c:strCache>
            </c:strRef>
          </c:tx>
          <c:marker>
            <c:symbol val="none"/>
          </c:marker>
          <c:cat>
            <c:strRef>
              <c:f>netzdiagramm_mittel_überalles!$B$27:$I$27</c:f>
              <c:strCache>
                <c:ptCount val="8"/>
                <c:pt idx="0">
                  <c:v>in belebter natur</c:v>
                </c:pt>
                <c:pt idx="1">
                  <c:v>in animate nature</c:v>
                </c:pt>
                <c:pt idx="2">
                  <c:v>setzt sich aus Photosynthese und Zellatmung zusammen</c:v>
                </c:pt>
                <c:pt idx="3">
                  <c:v>is formed by photosynthesis and respiration</c:v>
                </c:pt>
                <c:pt idx="4">
                  <c:v>CO2 in org. Produkte (z.B. Glucose) überführt und bei Rückreaktion umgekehrt</c:v>
                </c:pt>
                <c:pt idx="5">
                  <c:v>carbon dioxide reacts to form organic products (e.g. glucose) and the corresponding backward reaction</c:v>
                </c:pt>
                <c:pt idx="6">
                  <c:v>C immer chemisch gebunden in Produkten und Edukten</c:v>
                </c:pt>
                <c:pt idx="7">
                  <c:v>C is always chemically bonded in reactants and products</c:v>
                </c:pt>
              </c:strCache>
            </c:strRef>
          </c:cat>
          <c:val>
            <c:numRef>
              <c:f>netzdiagramm_mittel_überalles!$B$28:$I$28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6.8965517241379309E-2</c:v>
                </c:pt>
                <c:pt idx="5">
                  <c:v>6.8965517241379309E-2</c:v>
                </c:pt>
                <c:pt idx="6">
                  <c:v>3.4482758620689655E-2</c:v>
                </c:pt>
                <c:pt idx="7">
                  <c:v>3.4482758620689655E-2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netzdiagramm_mittel_überalles!$A$29</c:f>
              <c:strCache>
                <c:ptCount val="1"/>
                <c:pt idx="0">
                  <c:v>nt_mittel testgruppe</c:v>
                </c:pt>
              </c:strCache>
            </c:strRef>
          </c:tx>
          <c:marker>
            <c:symbol val="none"/>
          </c:marker>
          <c:cat>
            <c:strRef>
              <c:f>netzdiagramm_mittel_überalles!$B$27:$I$27</c:f>
              <c:strCache>
                <c:ptCount val="8"/>
                <c:pt idx="0">
                  <c:v>in belebter natur</c:v>
                </c:pt>
                <c:pt idx="1">
                  <c:v>in animate nature</c:v>
                </c:pt>
                <c:pt idx="2">
                  <c:v>setzt sich aus Photosynthese und Zellatmung zusammen</c:v>
                </c:pt>
                <c:pt idx="3">
                  <c:v>is formed by photosynthesis and respiration</c:v>
                </c:pt>
                <c:pt idx="4">
                  <c:v>CO2 in org. Produkte (z.B. Glucose) überführt und bei Rückreaktion umgekehrt</c:v>
                </c:pt>
                <c:pt idx="5">
                  <c:v>carbon dioxide reacts to form organic products (e.g. glucose) and the corresponding backward reaction</c:v>
                </c:pt>
                <c:pt idx="6">
                  <c:v>C immer chemisch gebunden in Produkten und Edukten</c:v>
                </c:pt>
                <c:pt idx="7">
                  <c:v>C is always chemically bonded in reactants and products</c:v>
                </c:pt>
              </c:strCache>
            </c:strRef>
          </c:cat>
          <c:val>
            <c:numRef>
              <c:f>netzdiagramm_mittel_überalles!$B$29:$I$29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0.13793103448275862</c:v>
                </c:pt>
                <c:pt idx="3">
                  <c:v>0.2413793103448276</c:v>
                </c:pt>
                <c:pt idx="4">
                  <c:v>0.17241379310344829</c:v>
                </c:pt>
                <c:pt idx="5">
                  <c:v>0.2413793103448276</c:v>
                </c:pt>
                <c:pt idx="6">
                  <c:v>0.13793103448275862</c:v>
                </c:pt>
                <c:pt idx="7">
                  <c:v>0.13793103448275862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298184"/>
        <c:axId val="530292696"/>
      </c:radarChart>
      <c:catAx>
        <c:axId val="530298184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530292696"/>
        <c:crosses val="autoZero"/>
        <c:auto val="1"/>
        <c:lblAlgn val="ctr"/>
        <c:lblOffset val="100"/>
        <c:noMultiLvlLbl val="0"/>
      </c:catAx>
      <c:valAx>
        <c:axId val="530292696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30298184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Hie</a:t>
            </a:r>
            <a:r>
              <a:rPr lang="en-US" baseline="0"/>
              <a:t> - Kohlenstoffkreislauf</a:t>
            </a:r>
            <a:endParaRPr lang="en-US"/>
          </a:p>
        </c:rich>
      </c:tx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netzdiagramm_mittel_überalles!$A$42</c:f>
              <c:strCache>
                <c:ptCount val="1"/>
                <c:pt idx="0">
                  <c:v>vt_mittel hie</c:v>
                </c:pt>
              </c:strCache>
            </c:strRef>
          </c:tx>
          <c:marker>
            <c:symbol val="none"/>
          </c:marker>
          <c:cat>
            <c:strRef>
              <c:f>netzdiagramm_mittel_überalles!$B$41:$I$41</c:f>
              <c:strCache>
                <c:ptCount val="8"/>
                <c:pt idx="0">
                  <c:v>in belebter natur</c:v>
                </c:pt>
                <c:pt idx="1">
                  <c:v>in animate nature</c:v>
                </c:pt>
                <c:pt idx="2">
                  <c:v>setzt sich aus Photosynthese und Zellatmung zusammen</c:v>
                </c:pt>
                <c:pt idx="3">
                  <c:v>is formed by photosynthesis and respiration</c:v>
                </c:pt>
                <c:pt idx="4">
                  <c:v>CO2 in org. Produkte (z.B. Glucose) überführt und bei Rückreaktion umgekehrt</c:v>
                </c:pt>
                <c:pt idx="5">
                  <c:v>carbon dioxide reacts to form organic products (e.g. glucose) and the corresponding backward reaction</c:v>
                </c:pt>
                <c:pt idx="6">
                  <c:v>C immer chemisch gebunden in Produkten und Edukten</c:v>
                </c:pt>
                <c:pt idx="7">
                  <c:v>C is always chemically bonded in reactants and products</c:v>
                </c:pt>
              </c:strCache>
            </c:strRef>
          </c:cat>
          <c:val>
            <c:numRef>
              <c:f>netzdiagramm_mittel_überalles!$B$42:$I$42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9.0909090909090912E-2</c:v>
                </c:pt>
                <c:pt idx="5">
                  <c:v>9.0909090909090912E-2</c:v>
                </c:pt>
                <c:pt idx="6">
                  <c:v>4.5454545454545456E-2</c:v>
                </c:pt>
                <c:pt idx="7">
                  <c:v>4.5454545454545456E-2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netzdiagramm_mittel_überalles!$A$43</c:f>
              <c:strCache>
                <c:ptCount val="1"/>
                <c:pt idx="0">
                  <c:v>nt_mittel hie</c:v>
                </c:pt>
              </c:strCache>
            </c:strRef>
          </c:tx>
          <c:marker>
            <c:symbol val="none"/>
          </c:marker>
          <c:cat>
            <c:strRef>
              <c:f>netzdiagramm_mittel_überalles!$B$41:$I$41</c:f>
              <c:strCache>
                <c:ptCount val="8"/>
                <c:pt idx="0">
                  <c:v>in belebter natur</c:v>
                </c:pt>
                <c:pt idx="1">
                  <c:v>in animate nature</c:v>
                </c:pt>
                <c:pt idx="2">
                  <c:v>setzt sich aus Photosynthese und Zellatmung zusammen</c:v>
                </c:pt>
                <c:pt idx="3">
                  <c:v>is formed by photosynthesis and respiration</c:v>
                </c:pt>
                <c:pt idx="4">
                  <c:v>CO2 in org. Produkte (z.B. Glucose) überführt und bei Rückreaktion umgekehrt</c:v>
                </c:pt>
                <c:pt idx="5">
                  <c:v>carbon dioxide reacts to form organic products (e.g. glucose) and the corresponding backward reaction</c:v>
                </c:pt>
                <c:pt idx="6">
                  <c:v>C immer chemisch gebunden in Produkten und Edukten</c:v>
                </c:pt>
                <c:pt idx="7">
                  <c:v>C is always chemically bonded in reactants and products</c:v>
                </c:pt>
              </c:strCache>
            </c:strRef>
          </c:cat>
          <c:val>
            <c:numRef>
              <c:f>netzdiagramm_mittel_überalles!$B$43:$I$43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0.13636363636363635</c:v>
                </c:pt>
                <c:pt idx="3">
                  <c:v>0.22727272727272727</c:v>
                </c:pt>
                <c:pt idx="4">
                  <c:v>0.22727272727272727</c:v>
                </c:pt>
                <c:pt idx="5">
                  <c:v>0.31818181818181818</c:v>
                </c:pt>
                <c:pt idx="6">
                  <c:v>9.0909090909090912E-2</c:v>
                </c:pt>
                <c:pt idx="7">
                  <c:v>9.0909090909090912E-2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292304"/>
        <c:axId val="461020320"/>
      </c:radarChart>
      <c:catAx>
        <c:axId val="530292304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461020320"/>
        <c:crosses val="autoZero"/>
        <c:auto val="1"/>
        <c:lblAlgn val="ctr"/>
        <c:lblOffset val="100"/>
        <c:noMultiLvlLbl val="0"/>
      </c:catAx>
      <c:valAx>
        <c:axId val="461020320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30292304"/>
        <c:crosses val="autoZero"/>
        <c:crossBetween val="between"/>
        <c:majorUnit val="0.2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F-A</a:t>
            </a:r>
            <a:r>
              <a:rPr lang="en-US" baseline="0"/>
              <a:t> - Kohlenstoffkreislauf</a:t>
            </a:r>
            <a:endParaRPr lang="en-US"/>
          </a:p>
        </c:rich>
      </c:tx>
      <c:layout>
        <c:manualLayout>
          <c:xMode val="edge"/>
          <c:yMode val="edge"/>
          <c:x val="9.3750959131866776E-2"/>
          <c:y val="1.5136768450111714E-2"/>
        </c:manualLayout>
      </c:layout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netzdiagramm_mittel_überalles!$A$56</c:f>
              <c:strCache>
                <c:ptCount val="1"/>
                <c:pt idx="0">
                  <c:v>vt_mittel f-a</c:v>
                </c:pt>
              </c:strCache>
            </c:strRef>
          </c:tx>
          <c:marker>
            <c:symbol val="none"/>
          </c:marker>
          <c:cat>
            <c:strRef>
              <c:f>netzdiagramm_mittel_überalles!$B$55:$I$55</c:f>
              <c:strCache>
                <c:ptCount val="8"/>
                <c:pt idx="0">
                  <c:v>in belebter natur</c:v>
                </c:pt>
                <c:pt idx="1">
                  <c:v>in animate nature</c:v>
                </c:pt>
                <c:pt idx="2">
                  <c:v>setzt sich aus Photosynthese und Zellatmung zusammen</c:v>
                </c:pt>
                <c:pt idx="3">
                  <c:v>is formed by photosynthesis and respiration</c:v>
                </c:pt>
                <c:pt idx="4">
                  <c:v>CO2 in org. Produkte (z.B. Glucose) überführt und bei Rückreaktion umgekehrt</c:v>
                </c:pt>
                <c:pt idx="5">
                  <c:v>carbon dioxide reacts to form organic products (e.g. glucose) and the corresponding backward reaction</c:v>
                </c:pt>
                <c:pt idx="6">
                  <c:v>C immer chemisch gebunden in Produkten und Edukten</c:v>
                </c:pt>
                <c:pt idx="7">
                  <c:v>C is always chemically bonded in reactants and products</c:v>
                </c:pt>
              </c:strCache>
            </c:strRef>
          </c:cat>
          <c:val>
            <c:numRef>
              <c:f>netzdiagramm_mittel_überalles!$B$56:$I$56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netzdiagramm_mittel_überalles!$A$57</c:f>
              <c:strCache>
                <c:ptCount val="1"/>
                <c:pt idx="0">
                  <c:v>nt_mittel f-a</c:v>
                </c:pt>
              </c:strCache>
            </c:strRef>
          </c:tx>
          <c:marker>
            <c:symbol val="none"/>
          </c:marker>
          <c:cat>
            <c:strRef>
              <c:f>netzdiagramm_mittel_überalles!$B$55:$I$55</c:f>
              <c:strCache>
                <c:ptCount val="8"/>
                <c:pt idx="0">
                  <c:v>in belebter natur</c:v>
                </c:pt>
                <c:pt idx="1">
                  <c:v>in animate nature</c:v>
                </c:pt>
                <c:pt idx="2">
                  <c:v>setzt sich aus Photosynthese und Zellatmung zusammen</c:v>
                </c:pt>
                <c:pt idx="3">
                  <c:v>is formed by photosynthesis and respiration</c:v>
                </c:pt>
                <c:pt idx="4">
                  <c:v>CO2 in org. Produkte (z.B. Glucose) überführt und bei Rückreaktion umgekehrt</c:v>
                </c:pt>
                <c:pt idx="5">
                  <c:v>carbon dioxide reacts to form organic products (e.g. glucose) and the corresponding backward reaction</c:v>
                </c:pt>
                <c:pt idx="6">
                  <c:v>C immer chemisch gebunden in Produkten und Edukten</c:v>
                </c:pt>
                <c:pt idx="7">
                  <c:v>C is always chemically bonded in reactants and products</c:v>
                </c:pt>
              </c:strCache>
            </c:strRef>
          </c:cat>
          <c:val>
            <c:numRef>
              <c:f>netzdiagramm_mittel_überalles!$B$57:$I$57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0.14285714285714285</c:v>
                </c:pt>
                <c:pt idx="3">
                  <c:v>0.2857142857142857</c:v>
                </c:pt>
                <c:pt idx="4">
                  <c:v>0</c:v>
                </c:pt>
                <c:pt idx="5">
                  <c:v>0</c:v>
                </c:pt>
                <c:pt idx="6">
                  <c:v>0.2857142857142857</c:v>
                </c:pt>
                <c:pt idx="7">
                  <c:v>0.2857142857142857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361208"/>
        <c:axId val="445534992"/>
      </c:radarChart>
      <c:catAx>
        <c:axId val="535361208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445534992"/>
        <c:crosses val="autoZero"/>
        <c:auto val="1"/>
        <c:lblAlgn val="ctr"/>
        <c:lblOffset val="100"/>
        <c:noMultiLvlLbl val="0"/>
      </c:catAx>
      <c:valAx>
        <c:axId val="445534992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35361208"/>
        <c:crosses val="autoZero"/>
        <c:crossBetween val="between"/>
        <c:majorUnit val="0.2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EPHie - Photosynthese - Mittelwerte normiert zu allen Inhaltsaspekten dt. und engl. - Kontrollgruppe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netzdiagramm_mittel_überalles!$A$69</c:f>
              <c:strCache>
                <c:ptCount val="1"/>
                <c:pt idx="0">
                  <c:v>vt_mittel kontroll</c:v>
                </c:pt>
              </c:strCache>
            </c:strRef>
          </c:tx>
          <c:marker>
            <c:symbol val="none"/>
          </c:marker>
          <c:cat>
            <c:strRef>
              <c:f>netzdiagramm_mittel_überalles!$B$68:$I$68</c:f>
              <c:strCache>
                <c:ptCount val="8"/>
                <c:pt idx="0">
                  <c:v>in belebter natur</c:v>
                </c:pt>
                <c:pt idx="1">
                  <c:v>in animate nature</c:v>
                </c:pt>
                <c:pt idx="2">
                  <c:v>setzt sich aus Photosynthese und Zellatmung zusammen</c:v>
                </c:pt>
                <c:pt idx="3">
                  <c:v>is formed by photosynthesis and respiration</c:v>
                </c:pt>
                <c:pt idx="4">
                  <c:v>CO2 in org. Produkte (z.B. Glucose) überführt und bei Rückreaktion umgekehrt</c:v>
                </c:pt>
                <c:pt idx="5">
                  <c:v>carbon dioxide reacts to form organic products (e.g. glucose) and the corresponding backward reaction</c:v>
                </c:pt>
                <c:pt idx="6">
                  <c:v>C immer chemisch gebunden in Produkten und Edukten</c:v>
                </c:pt>
                <c:pt idx="7">
                  <c:v>C is always chemically bonded in reactants and products</c:v>
                </c:pt>
              </c:strCache>
            </c:strRef>
          </c:cat>
          <c:val>
            <c:numRef>
              <c:f>netzdiagramm_mittel_überalles!$B$69:$I$69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netzdiagramm_mittel_überalles!$A$70</c:f>
              <c:strCache>
                <c:ptCount val="1"/>
                <c:pt idx="0">
                  <c:v>nt_mittel kontroll</c:v>
                </c:pt>
              </c:strCache>
            </c:strRef>
          </c:tx>
          <c:marker>
            <c:symbol val="none"/>
          </c:marker>
          <c:cat>
            <c:strRef>
              <c:f>netzdiagramm_mittel_überalles!$B$68:$I$68</c:f>
              <c:strCache>
                <c:ptCount val="8"/>
                <c:pt idx="0">
                  <c:v>in belebter natur</c:v>
                </c:pt>
                <c:pt idx="1">
                  <c:v>in animate nature</c:v>
                </c:pt>
                <c:pt idx="2">
                  <c:v>setzt sich aus Photosynthese und Zellatmung zusammen</c:v>
                </c:pt>
                <c:pt idx="3">
                  <c:v>is formed by photosynthesis and respiration</c:v>
                </c:pt>
                <c:pt idx="4">
                  <c:v>CO2 in org. Produkte (z.B. Glucose) überführt und bei Rückreaktion umgekehrt</c:v>
                </c:pt>
                <c:pt idx="5">
                  <c:v>carbon dioxide reacts to form organic products (e.g. glucose) and the corresponding backward reaction</c:v>
                </c:pt>
                <c:pt idx="6">
                  <c:v>C immer chemisch gebunden in Produkten und Edukten</c:v>
                </c:pt>
                <c:pt idx="7">
                  <c:v>C is always chemically bonded in reactants and products</c:v>
                </c:pt>
              </c:strCache>
            </c:strRef>
          </c:cat>
          <c:val>
            <c:numRef>
              <c:f>netzdiagramm_mittel_überalles!$B$70:$I$70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5.2631578947368418E-2</c:v>
                </c:pt>
                <c:pt idx="5">
                  <c:v>0</c:v>
                </c:pt>
                <c:pt idx="6">
                  <c:v>5.2631578947368418E-2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691384"/>
        <c:axId val="533247832"/>
      </c:radarChart>
      <c:catAx>
        <c:axId val="678691384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533247832"/>
        <c:crosses val="autoZero"/>
        <c:auto val="1"/>
        <c:lblAlgn val="ctr"/>
        <c:lblOffset val="100"/>
        <c:noMultiLvlLbl val="0"/>
      </c:catAx>
      <c:valAx>
        <c:axId val="533247832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78691384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898072</xdr:colOff>
      <xdr:row>147</xdr:row>
      <xdr:rowOff>186418</xdr:rowOff>
    </xdr:from>
    <xdr:to>
      <xdr:col>30</xdr:col>
      <xdr:colOff>272143</xdr:colOff>
      <xdr:row>162</xdr:row>
      <xdr:rowOff>72118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13608</xdr:colOff>
      <xdr:row>1</xdr:row>
      <xdr:rowOff>149678</xdr:rowOff>
    </xdr:from>
    <xdr:to>
      <xdr:col>36</xdr:col>
      <xdr:colOff>17690</xdr:colOff>
      <xdr:row>23</xdr:row>
      <xdr:rowOff>153761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721179</xdr:colOff>
      <xdr:row>26</xdr:row>
      <xdr:rowOff>0</xdr:rowOff>
    </xdr:from>
    <xdr:to>
      <xdr:col>35</xdr:col>
      <xdr:colOff>725261</xdr:colOff>
      <xdr:row>48</xdr:row>
      <xdr:rowOff>4083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0</xdr:colOff>
      <xdr:row>49</xdr:row>
      <xdr:rowOff>0</xdr:rowOff>
    </xdr:from>
    <xdr:to>
      <xdr:col>36</xdr:col>
      <xdr:colOff>4082</xdr:colOff>
      <xdr:row>71</xdr:row>
      <xdr:rowOff>4083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0</xdr:colOff>
      <xdr:row>72</xdr:row>
      <xdr:rowOff>0</xdr:rowOff>
    </xdr:from>
    <xdr:to>
      <xdr:col>36</xdr:col>
      <xdr:colOff>4082</xdr:colOff>
      <xdr:row>94</xdr:row>
      <xdr:rowOff>4083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707572</xdr:colOff>
      <xdr:row>19</xdr:row>
      <xdr:rowOff>13608</xdr:rowOff>
    </xdr:from>
    <xdr:to>
      <xdr:col>46</xdr:col>
      <xdr:colOff>711654</xdr:colOff>
      <xdr:row>41</xdr:row>
      <xdr:rowOff>17691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9"/>
  <sheetViews>
    <sheetView tabSelected="1" topLeftCell="A109" zoomScale="70" zoomScaleNormal="70" workbookViewId="0">
      <selection activeCell="E137" sqref="E137"/>
    </sheetView>
  </sheetViews>
  <sheetFormatPr baseColWidth="10" defaultRowHeight="15" x14ac:dyDescent="0.25"/>
  <cols>
    <col min="2" max="2" width="3.42578125" bestFit="1" customWidth="1"/>
    <col min="3" max="3" width="10.85546875" bestFit="1" customWidth="1"/>
    <col min="4" max="4" width="3.85546875" customWidth="1"/>
    <col min="5" max="5" width="9.140625" customWidth="1"/>
    <col min="6" max="7" width="13.5703125" customWidth="1"/>
    <col min="8" max="8" width="22.85546875" customWidth="1"/>
    <col min="9" max="9" width="21.140625" customWidth="1"/>
    <col min="10" max="10" width="24.28515625" customWidth="1"/>
    <col min="11" max="11" width="22.7109375" style="26" customWidth="1"/>
    <col min="12" max="12" width="23.140625" customWidth="1"/>
    <col min="13" max="13" width="30.7109375" style="26" customWidth="1"/>
    <col min="14" max="14" width="33" customWidth="1"/>
    <col min="15" max="15" width="22.42578125" style="26" customWidth="1"/>
    <col min="16" max="16" width="22.5703125" customWidth="1"/>
    <col min="17" max="17" width="22.140625" style="26" customWidth="1"/>
    <col min="18" max="18" width="31.85546875" customWidth="1"/>
    <col min="19" max="19" width="38.140625" style="26" customWidth="1"/>
    <col min="20" max="20" width="13.5703125" customWidth="1"/>
    <col min="21" max="21" width="13.5703125" style="26" customWidth="1"/>
    <col min="22" max="22" width="13.5703125" customWidth="1"/>
    <col min="23" max="23" width="13.5703125" style="26" customWidth="1"/>
    <col min="24" max="24" width="13.5703125" customWidth="1"/>
    <col min="25" max="25" width="13.5703125" style="26" customWidth="1"/>
    <col min="26" max="26" width="14.5703125" customWidth="1"/>
    <col min="27" max="27" width="6.85546875" style="26" customWidth="1"/>
    <col min="28" max="28" width="13" customWidth="1"/>
    <col min="29" max="29" width="15.85546875" style="26" customWidth="1"/>
    <col min="30" max="30" width="9.42578125" bestFit="1" customWidth="1"/>
    <col min="31" max="31" width="9.5703125" bestFit="1" customWidth="1"/>
    <col min="32" max="32" width="1.5703125" customWidth="1"/>
    <col min="33" max="33" width="2.7109375" customWidth="1"/>
    <col min="34" max="34" width="8.7109375" style="1" bestFit="1" customWidth="1"/>
    <col min="35" max="35" width="14.85546875" style="1" bestFit="1" customWidth="1"/>
    <col min="36" max="36" width="5" customWidth="1"/>
    <col min="37" max="37" width="1.140625" customWidth="1"/>
    <col min="38" max="38" width="5.28515625" bestFit="1" customWidth="1"/>
  </cols>
  <sheetData>
    <row r="1" spans="2:41" x14ac:dyDescent="0.25">
      <c r="G1" t="s">
        <v>104</v>
      </c>
    </row>
    <row r="2" spans="2:41" x14ac:dyDescent="0.25">
      <c r="AH2" s="18"/>
    </row>
    <row r="3" spans="2:41" x14ac:dyDescent="0.25">
      <c r="E3" t="s">
        <v>110</v>
      </c>
      <c r="AH3" s="18"/>
    </row>
    <row r="4" spans="2:41" ht="15.75" thickBot="1" x14ac:dyDescent="0.3">
      <c r="G4" s="43" t="s">
        <v>92</v>
      </c>
      <c r="H4" s="43"/>
      <c r="I4" s="43"/>
      <c r="J4" s="38" t="s">
        <v>93</v>
      </c>
      <c r="K4" s="85"/>
      <c r="L4" s="48"/>
      <c r="M4" s="85"/>
      <c r="N4" s="48"/>
      <c r="O4" s="85"/>
      <c r="P4" s="20" t="s">
        <v>230</v>
      </c>
      <c r="Q4" s="26" t="s">
        <v>214</v>
      </c>
    </row>
    <row r="5" spans="2:41" x14ac:dyDescent="0.25">
      <c r="E5" s="33" t="s">
        <v>26</v>
      </c>
      <c r="F5" s="96">
        <v>48</v>
      </c>
      <c r="G5" s="43">
        <v>19</v>
      </c>
      <c r="H5" s="43"/>
      <c r="I5" s="43"/>
      <c r="J5" s="38">
        <v>29</v>
      </c>
      <c r="K5" s="85">
        <v>22</v>
      </c>
      <c r="L5" s="48"/>
      <c r="M5" s="85"/>
      <c r="N5" s="48"/>
      <c r="O5" s="85"/>
      <c r="P5" s="20">
        <v>7</v>
      </c>
      <c r="Q5" s="26" t="s">
        <v>231</v>
      </c>
    </row>
    <row r="6" spans="2:41" x14ac:dyDescent="0.25">
      <c r="C6" s="97"/>
      <c r="D6" s="97"/>
      <c r="E6" s="97"/>
      <c r="F6" s="97"/>
      <c r="G6" s="97"/>
      <c r="H6" s="98"/>
      <c r="I6" s="98"/>
      <c r="J6" s="98"/>
      <c r="K6" s="98"/>
      <c r="L6" s="98"/>
      <c r="M6" s="98"/>
      <c r="N6" s="98"/>
      <c r="O6" s="98"/>
      <c r="P6" s="99"/>
      <c r="Q6" s="99"/>
      <c r="R6" s="97"/>
    </row>
    <row r="7" spans="2:41" x14ac:dyDescent="0.25">
      <c r="J7" s="43" t="s">
        <v>114</v>
      </c>
      <c r="N7" t="s">
        <v>216</v>
      </c>
      <c r="T7" s="29"/>
      <c r="U7" s="47"/>
      <c r="V7" s="46"/>
      <c r="W7" s="47"/>
      <c r="X7" s="29"/>
      <c r="Y7" s="47"/>
      <c r="Z7" s="29"/>
      <c r="AA7" s="47"/>
      <c r="AB7" s="29"/>
      <c r="AC7" s="47"/>
      <c r="AD7" s="38" t="s">
        <v>12</v>
      </c>
      <c r="AE7" s="38" t="s">
        <v>12</v>
      </c>
      <c r="AG7" t="s">
        <v>4</v>
      </c>
      <c r="AH7" s="1" t="s">
        <v>5</v>
      </c>
      <c r="AI7" s="21"/>
      <c r="AJ7" t="s">
        <v>6</v>
      </c>
      <c r="AK7" t="s">
        <v>7</v>
      </c>
      <c r="AL7" t="s">
        <v>8</v>
      </c>
      <c r="AN7" t="str">
        <f t="shared" ref="AN7:AO7" si="0">AD7</f>
        <v>nt</v>
      </c>
      <c r="AO7" t="str">
        <f t="shared" si="0"/>
        <v>nt</v>
      </c>
    </row>
    <row r="8" spans="2:41" x14ac:dyDescent="0.25">
      <c r="C8" t="s">
        <v>208</v>
      </c>
      <c r="D8" s="38" t="s">
        <v>27</v>
      </c>
      <c r="F8" s="87">
        <v>1</v>
      </c>
      <c r="G8" s="88">
        <f>F8</f>
        <v>1</v>
      </c>
      <c r="H8" s="87">
        <v>1</v>
      </c>
      <c r="I8" s="88">
        <f>H8</f>
        <v>1</v>
      </c>
      <c r="J8" s="87">
        <v>1</v>
      </c>
      <c r="K8" s="88">
        <f>J8</f>
        <v>1</v>
      </c>
      <c r="L8" s="87">
        <v>1</v>
      </c>
      <c r="M8" s="88">
        <f>L8</f>
        <v>1</v>
      </c>
      <c r="N8" s="87"/>
      <c r="O8" s="88"/>
      <c r="P8" s="87"/>
      <c r="Q8" s="88"/>
      <c r="R8" s="87"/>
      <c r="S8" s="88"/>
      <c r="T8" s="87"/>
      <c r="U8" s="89"/>
      <c r="V8" s="87"/>
      <c r="W8" s="89"/>
      <c r="X8" s="87"/>
      <c r="Y8" s="89"/>
      <c r="Z8" s="87"/>
      <c r="AA8" s="92"/>
      <c r="AB8" s="87"/>
      <c r="AC8" s="89"/>
      <c r="AD8" s="7">
        <f>SUM(J8,F8,P8,R8,T8,V8,X8,Z8,L8,N8,H8)</f>
        <v>4</v>
      </c>
      <c r="AE8" s="6">
        <f>SUM(K8,Y8,W8,U8,S8,Q8,G8,AC8,M8,O8,I8,AA8)</f>
        <v>4</v>
      </c>
      <c r="AI8" s="21"/>
      <c r="AN8">
        <f t="shared" ref="AN8:AN80" si="1">AD8</f>
        <v>4</v>
      </c>
      <c r="AO8">
        <f t="shared" ref="AO8:AO80" si="2">AE8</f>
        <v>4</v>
      </c>
    </row>
    <row r="9" spans="2:41" ht="84" customHeight="1" thickBot="1" x14ac:dyDescent="0.3">
      <c r="B9" s="26" t="s">
        <v>210</v>
      </c>
      <c r="C9" t="s">
        <v>0</v>
      </c>
      <c r="F9" s="100" t="s">
        <v>218</v>
      </c>
      <c r="G9" s="101" t="s">
        <v>219</v>
      </c>
      <c r="H9" s="68" t="s">
        <v>220</v>
      </c>
      <c r="I9" s="102" t="s">
        <v>221</v>
      </c>
      <c r="J9" s="103" t="s">
        <v>222</v>
      </c>
      <c r="K9" s="101" t="s">
        <v>223</v>
      </c>
      <c r="L9" s="103" t="s">
        <v>224</v>
      </c>
      <c r="M9" s="101" t="s">
        <v>225</v>
      </c>
      <c r="N9" s="93"/>
      <c r="O9" s="93"/>
      <c r="P9" s="94"/>
      <c r="Q9" s="93"/>
      <c r="R9" s="93"/>
      <c r="S9" s="93"/>
      <c r="T9" s="68"/>
      <c r="U9" s="68"/>
      <c r="V9" s="90"/>
      <c r="W9" s="91"/>
      <c r="X9" s="90"/>
      <c r="Y9" s="91"/>
      <c r="Z9" s="90"/>
      <c r="AA9" s="91"/>
      <c r="AB9" s="90"/>
      <c r="AC9" s="91"/>
      <c r="AD9" s="7" t="s">
        <v>2</v>
      </c>
      <c r="AE9" s="6" t="s">
        <v>3</v>
      </c>
      <c r="AI9" s="40"/>
      <c r="AN9" t="str">
        <f t="shared" si="1"/>
        <v>Summe D</v>
      </c>
      <c r="AO9" t="str">
        <f t="shared" si="2"/>
        <v>Summe E</v>
      </c>
    </row>
    <row r="10" spans="2:41" x14ac:dyDescent="0.25">
      <c r="B10" s="26"/>
      <c r="D10" s="45" t="s">
        <v>86</v>
      </c>
      <c r="E10" s="46" t="s">
        <v>87</v>
      </c>
      <c r="F10" s="9" t="s">
        <v>0</v>
      </c>
      <c r="G10" s="10" t="s">
        <v>1</v>
      </c>
      <c r="H10" s="41" t="s">
        <v>33</v>
      </c>
      <c r="I10" s="10" t="s">
        <v>34</v>
      </c>
      <c r="J10" s="41" t="s">
        <v>33</v>
      </c>
      <c r="K10" s="10" t="s">
        <v>34</v>
      </c>
      <c r="L10" s="41" t="s">
        <v>33</v>
      </c>
      <c r="M10" s="10" t="s">
        <v>34</v>
      </c>
      <c r="N10" s="41" t="s">
        <v>33</v>
      </c>
      <c r="O10" s="10" t="s">
        <v>34</v>
      </c>
      <c r="P10" s="11" t="s">
        <v>0</v>
      </c>
      <c r="Q10" s="12" t="s">
        <v>1</v>
      </c>
      <c r="R10" s="9" t="s">
        <v>0</v>
      </c>
      <c r="S10" s="10" t="s">
        <v>1</v>
      </c>
      <c r="T10" s="11" t="s">
        <v>0</v>
      </c>
      <c r="U10" s="12" t="s">
        <v>1</v>
      </c>
      <c r="V10" s="9" t="s">
        <v>0</v>
      </c>
      <c r="W10" s="10" t="s">
        <v>1</v>
      </c>
      <c r="X10" s="11" t="s">
        <v>0</v>
      </c>
      <c r="Y10" s="12" t="s">
        <v>1</v>
      </c>
      <c r="Z10" s="9" t="s">
        <v>33</v>
      </c>
      <c r="AA10" s="10" t="s">
        <v>34</v>
      </c>
      <c r="AB10" s="11" t="s">
        <v>0</v>
      </c>
      <c r="AC10" s="12" t="s">
        <v>1</v>
      </c>
      <c r="AD10" s="13" t="s">
        <v>0</v>
      </c>
      <c r="AE10" s="14" t="s">
        <v>1</v>
      </c>
      <c r="AI10" s="40" t="s">
        <v>29</v>
      </c>
      <c r="AJ10" s="26" t="s">
        <v>31</v>
      </c>
      <c r="AN10" t="str">
        <f t="shared" si="1"/>
        <v>D</v>
      </c>
      <c r="AO10" t="str">
        <f t="shared" si="2"/>
        <v>E</v>
      </c>
    </row>
    <row r="11" spans="2:41" x14ac:dyDescent="0.25">
      <c r="B11" s="26" t="s">
        <v>209</v>
      </c>
      <c r="C11" t="s">
        <v>209</v>
      </c>
      <c r="D11" s="43">
        <v>1</v>
      </c>
      <c r="E11" s="43" t="s">
        <v>35</v>
      </c>
      <c r="F11" s="76"/>
      <c r="G11" s="77"/>
      <c r="H11" s="62"/>
      <c r="I11" s="4"/>
      <c r="J11" s="42"/>
      <c r="K11" s="5"/>
      <c r="L11" s="63"/>
      <c r="M11" s="64"/>
      <c r="N11" s="59"/>
      <c r="O11" s="5"/>
      <c r="P11" s="24"/>
      <c r="Q11" s="4"/>
      <c r="R11" s="42"/>
      <c r="S11" s="5"/>
      <c r="T11" s="24"/>
      <c r="U11" s="4"/>
      <c r="V11" s="42"/>
      <c r="W11" s="5"/>
      <c r="X11" s="2"/>
      <c r="Y11" s="4"/>
      <c r="Z11" s="72"/>
      <c r="AA11" s="73"/>
      <c r="AB11" s="2"/>
      <c r="AC11" s="4"/>
      <c r="AD11" s="7">
        <f t="shared" ref="AD11:AD17" si="3">SUM(J11,F11,P11,R11,T11,V11,X11,Z11,L11,N11,H11)</f>
        <v>0</v>
      </c>
      <c r="AE11" s="6">
        <f t="shared" ref="AE11:AE17" si="4">SUM(K11,Y11,W11,U11,S11,Q11,G11,AC11,M11,O11,I11)</f>
        <v>0</v>
      </c>
      <c r="AI11" s="21"/>
      <c r="AJ11" s="26"/>
      <c r="AL11">
        <f t="shared" ref="AL11:AL42" si="5">D11</f>
        <v>1</v>
      </c>
      <c r="AN11">
        <f t="shared" si="1"/>
        <v>0</v>
      </c>
      <c r="AO11">
        <f t="shared" si="2"/>
        <v>0</v>
      </c>
    </row>
    <row r="12" spans="2:41" x14ac:dyDescent="0.25">
      <c r="B12" s="26" t="s">
        <v>209</v>
      </c>
      <c r="C12" t="s">
        <v>209</v>
      </c>
      <c r="D12" s="43">
        <v>2</v>
      </c>
      <c r="E12" s="43" t="s">
        <v>36</v>
      </c>
      <c r="F12" s="76"/>
      <c r="G12" s="77"/>
      <c r="H12" s="62"/>
      <c r="I12" s="4"/>
      <c r="J12" s="42"/>
      <c r="K12" s="5"/>
      <c r="L12" s="63"/>
      <c r="M12" s="64"/>
      <c r="N12" s="59"/>
      <c r="O12" s="5"/>
      <c r="P12" s="24"/>
      <c r="Q12" s="4"/>
      <c r="R12" s="42"/>
      <c r="S12" s="5"/>
      <c r="T12" s="24"/>
      <c r="U12" s="4"/>
      <c r="V12" s="42"/>
      <c r="W12" s="5"/>
      <c r="X12" s="2"/>
      <c r="Y12" s="4"/>
      <c r="Z12" s="72"/>
      <c r="AA12" s="73"/>
      <c r="AB12" s="2"/>
      <c r="AC12" s="4"/>
      <c r="AD12" s="7">
        <f t="shared" si="3"/>
        <v>0</v>
      </c>
      <c r="AE12" s="6">
        <f t="shared" si="4"/>
        <v>0</v>
      </c>
      <c r="AI12" s="21"/>
      <c r="AL12">
        <f t="shared" si="5"/>
        <v>2</v>
      </c>
      <c r="AN12">
        <f t="shared" si="1"/>
        <v>0</v>
      </c>
      <c r="AO12">
        <f t="shared" si="2"/>
        <v>0</v>
      </c>
    </row>
    <row r="13" spans="2:41" x14ac:dyDescent="0.25">
      <c r="B13" s="26" t="s">
        <v>209</v>
      </c>
      <c r="C13" t="s">
        <v>209</v>
      </c>
      <c r="D13" s="43">
        <v>3</v>
      </c>
      <c r="E13" s="43" t="s">
        <v>37</v>
      </c>
      <c r="F13" s="76"/>
      <c r="G13" s="77"/>
      <c r="H13" s="62"/>
      <c r="I13" s="4"/>
      <c r="J13" s="42"/>
      <c r="K13" s="5"/>
      <c r="L13" s="63"/>
      <c r="M13" s="64"/>
      <c r="N13" s="59"/>
      <c r="O13" s="5"/>
      <c r="P13" s="24"/>
      <c r="Q13" s="4"/>
      <c r="R13" s="42"/>
      <c r="S13" s="5"/>
      <c r="T13" s="24"/>
      <c r="U13" s="4"/>
      <c r="V13" s="42"/>
      <c r="W13" s="5"/>
      <c r="X13" s="2"/>
      <c r="Y13" s="4"/>
      <c r="Z13" s="72"/>
      <c r="AA13" s="73"/>
      <c r="AB13" s="2"/>
      <c r="AC13" s="4"/>
      <c r="AD13" s="7">
        <f t="shared" si="3"/>
        <v>0</v>
      </c>
      <c r="AE13" s="6">
        <f t="shared" si="4"/>
        <v>0</v>
      </c>
      <c r="AI13" s="21"/>
      <c r="AJ13" s="26" t="s">
        <v>178</v>
      </c>
      <c r="AL13">
        <f t="shared" si="5"/>
        <v>3</v>
      </c>
      <c r="AN13">
        <f t="shared" si="1"/>
        <v>0</v>
      </c>
      <c r="AO13">
        <f t="shared" si="2"/>
        <v>0</v>
      </c>
    </row>
    <row r="14" spans="2:41" x14ac:dyDescent="0.25">
      <c r="B14" s="26" t="s">
        <v>209</v>
      </c>
      <c r="C14" t="s">
        <v>209</v>
      </c>
      <c r="D14" s="43">
        <v>4</v>
      </c>
      <c r="E14" s="43" t="s">
        <v>38</v>
      </c>
      <c r="F14" s="76"/>
      <c r="G14" s="77"/>
      <c r="H14" s="62"/>
      <c r="I14" s="4"/>
      <c r="J14" s="42"/>
      <c r="K14" s="5"/>
      <c r="L14" s="63"/>
      <c r="M14" s="64"/>
      <c r="N14" s="59"/>
      <c r="O14" s="5"/>
      <c r="P14" s="24"/>
      <c r="Q14" s="4"/>
      <c r="R14" s="42"/>
      <c r="S14" s="5"/>
      <c r="T14" s="24"/>
      <c r="U14" s="4"/>
      <c r="V14" s="42"/>
      <c r="W14" s="5"/>
      <c r="X14" s="2"/>
      <c r="Y14" s="4"/>
      <c r="Z14" s="72"/>
      <c r="AA14" s="73"/>
      <c r="AB14" s="2"/>
      <c r="AC14" s="4"/>
      <c r="AD14" s="7">
        <f t="shared" si="3"/>
        <v>0</v>
      </c>
      <c r="AE14" s="6">
        <f t="shared" si="4"/>
        <v>0</v>
      </c>
      <c r="AI14" s="21"/>
      <c r="AJ14" s="26"/>
      <c r="AL14">
        <f t="shared" si="5"/>
        <v>4</v>
      </c>
      <c r="AN14">
        <f t="shared" si="1"/>
        <v>0</v>
      </c>
      <c r="AO14">
        <f t="shared" si="2"/>
        <v>0</v>
      </c>
    </row>
    <row r="15" spans="2:41" x14ac:dyDescent="0.25">
      <c r="B15" s="26" t="s">
        <v>209</v>
      </c>
      <c r="C15" t="s">
        <v>209</v>
      </c>
      <c r="D15" s="48">
        <v>5</v>
      </c>
      <c r="E15" s="48" t="s">
        <v>39</v>
      </c>
      <c r="F15" s="76"/>
      <c r="G15" s="77"/>
      <c r="H15" s="62"/>
      <c r="I15" s="4"/>
      <c r="J15" s="42"/>
      <c r="K15" s="5">
        <v>1</v>
      </c>
      <c r="L15" s="63"/>
      <c r="M15" s="64"/>
      <c r="N15" s="59"/>
      <c r="O15" s="5"/>
      <c r="P15" s="24"/>
      <c r="Q15" s="4"/>
      <c r="R15" s="42"/>
      <c r="S15" s="5"/>
      <c r="T15" s="17"/>
      <c r="U15" s="4"/>
      <c r="V15" s="42"/>
      <c r="W15" s="5"/>
      <c r="X15" s="2"/>
      <c r="Y15" s="4"/>
      <c r="Z15" s="72"/>
      <c r="AA15" s="73"/>
      <c r="AB15" s="2"/>
      <c r="AC15" s="4"/>
      <c r="AD15" s="7">
        <f t="shared" si="3"/>
        <v>0</v>
      </c>
      <c r="AE15" s="6">
        <f t="shared" si="4"/>
        <v>1</v>
      </c>
      <c r="AI15" s="21"/>
      <c r="AJ15" s="26"/>
      <c r="AL15">
        <f t="shared" si="5"/>
        <v>5</v>
      </c>
      <c r="AN15">
        <f t="shared" si="1"/>
        <v>0</v>
      </c>
      <c r="AO15">
        <f t="shared" si="2"/>
        <v>1</v>
      </c>
    </row>
    <row r="16" spans="2:41" x14ac:dyDescent="0.25">
      <c r="B16" s="26" t="s">
        <v>209</v>
      </c>
      <c r="C16" t="s">
        <v>209</v>
      </c>
      <c r="D16" s="48">
        <v>6</v>
      </c>
      <c r="E16" s="48" t="s">
        <v>40</v>
      </c>
      <c r="F16" s="76"/>
      <c r="G16" s="77"/>
      <c r="H16" s="62"/>
      <c r="I16" s="4"/>
      <c r="J16" s="42"/>
      <c r="K16" s="5"/>
      <c r="L16" s="63"/>
      <c r="M16" s="64"/>
      <c r="N16" s="59"/>
      <c r="O16" s="5"/>
      <c r="P16" s="24"/>
      <c r="Q16" s="4"/>
      <c r="R16" s="42"/>
      <c r="S16" s="5"/>
      <c r="T16" s="24"/>
      <c r="U16" s="4"/>
      <c r="V16" s="42"/>
      <c r="W16" s="5"/>
      <c r="X16" s="2"/>
      <c r="Y16" s="4"/>
      <c r="Z16" s="72"/>
      <c r="AA16" s="73"/>
      <c r="AB16" s="2"/>
      <c r="AC16" s="4"/>
      <c r="AD16" s="7">
        <f t="shared" si="3"/>
        <v>0</v>
      </c>
      <c r="AE16" s="6">
        <f t="shared" si="4"/>
        <v>0</v>
      </c>
      <c r="AI16" s="21"/>
      <c r="AJ16" s="26"/>
      <c r="AL16">
        <f t="shared" si="5"/>
        <v>6</v>
      </c>
      <c r="AN16">
        <f t="shared" si="1"/>
        <v>0</v>
      </c>
      <c r="AO16">
        <f t="shared" si="2"/>
        <v>0</v>
      </c>
    </row>
    <row r="17" spans="2:41" x14ac:dyDescent="0.25">
      <c r="B17" s="26" t="s">
        <v>209</v>
      </c>
      <c r="C17" t="s">
        <v>209</v>
      </c>
      <c r="D17" s="48">
        <v>7</v>
      </c>
      <c r="E17" s="48" t="s">
        <v>41</v>
      </c>
      <c r="F17" s="76"/>
      <c r="G17" s="77"/>
      <c r="H17" s="62"/>
      <c r="I17" s="4"/>
      <c r="J17" s="42"/>
      <c r="K17" s="5"/>
      <c r="L17" s="63"/>
      <c r="M17" s="64"/>
      <c r="N17" s="59"/>
      <c r="O17" s="5"/>
      <c r="P17" s="24"/>
      <c r="Q17" s="4"/>
      <c r="R17" s="42"/>
      <c r="S17" s="5"/>
      <c r="T17" s="24"/>
      <c r="U17" s="4"/>
      <c r="V17" s="42"/>
      <c r="W17" s="5"/>
      <c r="X17" s="2"/>
      <c r="Y17" s="4"/>
      <c r="Z17" s="72"/>
      <c r="AA17" s="73"/>
      <c r="AB17" s="2"/>
      <c r="AC17" s="4"/>
      <c r="AD17" s="7">
        <f t="shared" si="3"/>
        <v>0</v>
      </c>
      <c r="AE17" s="6">
        <f t="shared" si="4"/>
        <v>0</v>
      </c>
      <c r="AI17" s="21"/>
      <c r="AJ17" s="26"/>
      <c r="AL17">
        <f t="shared" si="5"/>
        <v>7</v>
      </c>
      <c r="AN17">
        <f t="shared" si="1"/>
        <v>0</v>
      </c>
      <c r="AO17">
        <f t="shared" si="2"/>
        <v>0</v>
      </c>
    </row>
    <row r="18" spans="2:41" x14ac:dyDescent="0.25">
      <c r="B18" s="26" t="s">
        <v>215</v>
      </c>
      <c r="C18" t="s">
        <v>209</v>
      </c>
      <c r="D18" s="48">
        <v>8</v>
      </c>
      <c r="E18" s="48" t="s">
        <v>42</v>
      </c>
      <c r="F18" s="76"/>
      <c r="G18" s="77"/>
      <c r="H18" s="62"/>
      <c r="I18" s="4"/>
      <c r="J18" s="42"/>
      <c r="K18" s="5"/>
      <c r="L18" s="63"/>
      <c r="M18" s="64"/>
      <c r="N18" s="59"/>
      <c r="O18" s="5"/>
      <c r="P18" s="24"/>
      <c r="Q18" s="4"/>
      <c r="R18" s="42"/>
      <c r="S18" s="5"/>
      <c r="T18" s="24"/>
      <c r="U18" s="4"/>
      <c r="V18" s="42"/>
      <c r="W18" s="5"/>
      <c r="X18" s="2"/>
      <c r="Y18" s="4"/>
      <c r="Z18" s="72"/>
      <c r="AA18" s="73"/>
      <c r="AB18" s="2"/>
      <c r="AC18" s="4"/>
      <c r="AD18" s="7">
        <f t="shared" ref="AD18:AD24" si="6">SUM(J18,F18,P18,R18,T18,V18,X18,Z18,L18,N18,H18)</f>
        <v>0</v>
      </c>
      <c r="AE18" s="6">
        <f t="shared" ref="AE18:AE24" si="7">SUM(K18,Y18,W18,U18,S18,Q18,G18,AC18,M18,O18,I18)</f>
        <v>0</v>
      </c>
      <c r="AI18" s="21"/>
      <c r="AJ18" s="26"/>
      <c r="AL18">
        <f t="shared" si="5"/>
        <v>8</v>
      </c>
      <c r="AN18">
        <f t="shared" si="1"/>
        <v>0</v>
      </c>
      <c r="AO18">
        <f t="shared" si="2"/>
        <v>0</v>
      </c>
    </row>
    <row r="19" spans="2:41" x14ac:dyDescent="0.25">
      <c r="B19" s="26" t="s">
        <v>215</v>
      </c>
      <c r="C19" t="s">
        <v>209</v>
      </c>
      <c r="D19" s="20">
        <v>9</v>
      </c>
      <c r="E19" s="20" t="s">
        <v>43</v>
      </c>
      <c r="F19" s="76"/>
      <c r="G19" s="77"/>
      <c r="H19" s="62"/>
      <c r="I19" s="4"/>
      <c r="J19" s="42"/>
      <c r="K19" s="5"/>
      <c r="L19" s="63"/>
      <c r="M19" s="64"/>
      <c r="N19" s="59"/>
      <c r="O19" s="5"/>
      <c r="P19" s="24"/>
      <c r="Q19" s="4"/>
      <c r="R19" s="42"/>
      <c r="S19" s="5"/>
      <c r="T19" s="24"/>
      <c r="U19" s="4"/>
      <c r="V19" s="42"/>
      <c r="W19" s="5"/>
      <c r="X19" s="2"/>
      <c r="Y19" s="4"/>
      <c r="Z19" s="72"/>
      <c r="AA19" s="73"/>
      <c r="AB19" s="2"/>
      <c r="AC19" s="4"/>
      <c r="AD19" s="7">
        <f t="shared" si="6"/>
        <v>0</v>
      </c>
      <c r="AE19" s="6">
        <f t="shared" si="7"/>
        <v>0</v>
      </c>
      <c r="AI19" s="21"/>
      <c r="AJ19" s="26"/>
      <c r="AL19">
        <f t="shared" si="5"/>
        <v>9</v>
      </c>
      <c r="AN19">
        <f t="shared" si="1"/>
        <v>0</v>
      </c>
      <c r="AO19">
        <f t="shared" si="2"/>
        <v>0</v>
      </c>
    </row>
    <row r="20" spans="2:41" x14ac:dyDescent="0.25">
      <c r="B20" s="26"/>
      <c r="D20" s="49">
        <v>10</v>
      </c>
      <c r="E20" s="30" t="s">
        <v>106</v>
      </c>
      <c r="F20" s="74"/>
      <c r="G20" s="80"/>
      <c r="H20" s="41"/>
      <c r="I20" s="10"/>
      <c r="J20" s="11"/>
      <c r="K20" s="12"/>
      <c r="L20" s="65"/>
      <c r="M20" s="66"/>
      <c r="N20" s="60"/>
      <c r="O20" s="12"/>
      <c r="P20" s="9"/>
      <c r="Q20" s="10"/>
      <c r="R20" s="11"/>
      <c r="S20" s="12"/>
      <c r="T20" s="9"/>
      <c r="U20" s="10"/>
      <c r="V20" s="11"/>
      <c r="W20" s="12"/>
      <c r="X20" s="16"/>
      <c r="Y20" s="10"/>
      <c r="Z20" s="74"/>
      <c r="AA20" s="75"/>
      <c r="AB20" s="30"/>
      <c r="AC20" s="53"/>
      <c r="AD20" s="7">
        <f t="shared" si="6"/>
        <v>0</v>
      </c>
      <c r="AE20" s="6">
        <f t="shared" si="7"/>
        <v>0</v>
      </c>
      <c r="AI20" s="21"/>
      <c r="AJ20" s="26"/>
      <c r="AL20">
        <f t="shared" si="5"/>
        <v>10</v>
      </c>
      <c r="AN20">
        <f t="shared" si="1"/>
        <v>0</v>
      </c>
      <c r="AO20">
        <f t="shared" si="2"/>
        <v>0</v>
      </c>
    </row>
    <row r="21" spans="2:41" x14ac:dyDescent="0.25">
      <c r="B21" s="26" t="s">
        <v>209</v>
      </c>
      <c r="C21" t="s">
        <v>209</v>
      </c>
      <c r="D21" s="48">
        <v>11</v>
      </c>
      <c r="E21" s="48" t="s">
        <v>44</v>
      </c>
      <c r="F21" s="76"/>
      <c r="G21" s="77"/>
      <c r="H21" s="62"/>
      <c r="I21" s="4"/>
      <c r="J21" s="42"/>
      <c r="K21" s="5"/>
      <c r="L21" s="63"/>
      <c r="M21" s="64"/>
      <c r="N21" s="59"/>
      <c r="O21" s="5"/>
      <c r="P21" s="24"/>
      <c r="Q21" s="4"/>
      <c r="R21" s="42"/>
      <c r="S21" s="5"/>
      <c r="T21" s="24"/>
      <c r="U21" s="4"/>
      <c r="V21" s="42"/>
      <c r="W21" s="5"/>
      <c r="X21" s="2"/>
      <c r="Y21" s="4"/>
      <c r="Z21" s="72"/>
      <c r="AA21" s="73"/>
      <c r="AB21" s="2"/>
      <c r="AC21" s="4"/>
      <c r="AD21" s="7">
        <f t="shared" si="6"/>
        <v>0</v>
      </c>
      <c r="AE21" s="6">
        <f t="shared" si="7"/>
        <v>0</v>
      </c>
      <c r="AI21" s="21"/>
      <c r="AJ21" s="26" t="s">
        <v>179</v>
      </c>
      <c r="AL21">
        <f t="shared" si="5"/>
        <v>11</v>
      </c>
      <c r="AN21">
        <f t="shared" si="1"/>
        <v>0</v>
      </c>
      <c r="AO21">
        <f t="shared" si="2"/>
        <v>0</v>
      </c>
    </row>
    <row r="22" spans="2:41" x14ac:dyDescent="0.25">
      <c r="B22" s="26" t="s">
        <v>209</v>
      </c>
      <c r="C22" t="s">
        <v>209</v>
      </c>
      <c r="D22" s="20">
        <v>12</v>
      </c>
      <c r="E22" s="20" t="s">
        <v>45</v>
      </c>
      <c r="F22" s="76"/>
      <c r="G22" s="77"/>
      <c r="H22" s="62"/>
      <c r="I22" s="4"/>
      <c r="J22" s="42"/>
      <c r="K22" s="5"/>
      <c r="L22" s="63"/>
      <c r="M22" s="64"/>
      <c r="N22" s="59"/>
      <c r="O22" s="5"/>
      <c r="P22" s="24"/>
      <c r="Q22" s="4"/>
      <c r="R22" s="42"/>
      <c r="S22" s="5"/>
      <c r="T22" s="24"/>
      <c r="U22" s="4"/>
      <c r="V22" s="42"/>
      <c r="W22" s="5"/>
      <c r="X22" s="2"/>
      <c r="Y22" s="4"/>
      <c r="Z22" s="72"/>
      <c r="AA22" s="73"/>
      <c r="AB22" s="2"/>
      <c r="AC22" s="4"/>
      <c r="AD22" s="7">
        <f t="shared" si="6"/>
        <v>0</v>
      </c>
      <c r="AE22" s="6">
        <f t="shared" si="7"/>
        <v>0</v>
      </c>
      <c r="AI22" s="21"/>
      <c r="AJ22" s="26" t="s">
        <v>180</v>
      </c>
      <c r="AL22">
        <f t="shared" si="5"/>
        <v>12</v>
      </c>
      <c r="AN22">
        <f t="shared" si="1"/>
        <v>0</v>
      </c>
      <c r="AO22">
        <f t="shared" si="2"/>
        <v>0</v>
      </c>
    </row>
    <row r="23" spans="2:41" x14ac:dyDescent="0.25">
      <c r="B23" s="26" t="s">
        <v>209</v>
      </c>
      <c r="C23" t="s">
        <v>209</v>
      </c>
      <c r="D23" s="48">
        <v>13</v>
      </c>
      <c r="E23" s="48" t="s">
        <v>46</v>
      </c>
      <c r="F23" s="76"/>
      <c r="G23" s="77"/>
      <c r="H23" s="62"/>
      <c r="I23" s="4"/>
      <c r="J23" s="42"/>
      <c r="K23" s="5"/>
      <c r="L23" s="63"/>
      <c r="M23" s="64"/>
      <c r="N23" s="59"/>
      <c r="O23" s="5"/>
      <c r="P23" s="24"/>
      <c r="Q23" s="4"/>
      <c r="R23" s="42"/>
      <c r="S23" s="5"/>
      <c r="T23" s="24"/>
      <c r="U23" s="19"/>
      <c r="V23" s="42"/>
      <c r="W23" s="5"/>
      <c r="X23" s="2"/>
      <c r="Y23" s="4"/>
      <c r="Z23" s="72"/>
      <c r="AA23" s="73"/>
      <c r="AB23" s="2"/>
      <c r="AC23" s="4"/>
      <c r="AD23" s="7">
        <f t="shared" si="6"/>
        <v>0</v>
      </c>
      <c r="AE23" s="6">
        <f t="shared" si="7"/>
        <v>0</v>
      </c>
      <c r="AI23" s="21"/>
      <c r="AJ23" s="26"/>
      <c r="AL23">
        <f t="shared" si="5"/>
        <v>13</v>
      </c>
      <c r="AN23">
        <f t="shared" si="1"/>
        <v>0</v>
      </c>
      <c r="AO23">
        <f t="shared" si="2"/>
        <v>0</v>
      </c>
    </row>
    <row r="24" spans="2:41" x14ac:dyDescent="0.25">
      <c r="B24" s="26" t="s">
        <v>209</v>
      </c>
      <c r="C24" t="s">
        <v>209</v>
      </c>
      <c r="D24" s="43">
        <v>14</v>
      </c>
      <c r="E24" s="43" t="s">
        <v>47</v>
      </c>
      <c r="F24" s="76"/>
      <c r="G24" s="77"/>
      <c r="H24" s="62"/>
      <c r="I24" s="4"/>
      <c r="J24" s="42"/>
      <c r="K24" s="5"/>
      <c r="L24" s="63"/>
      <c r="M24" s="64"/>
      <c r="N24" s="59"/>
      <c r="O24" s="5"/>
      <c r="P24" s="24"/>
      <c r="Q24" s="4"/>
      <c r="R24" s="42"/>
      <c r="S24" s="5"/>
      <c r="T24" s="24"/>
      <c r="U24" s="4"/>
      <c r="V24" s="42"/>
      <c r="W24" s="5"/>
      <c r="X24" s="2"/>
      <c r="Y24" s="4"/>
      <c r="Z24" s="72"/>
      <c r="AA24" s="73"/>
      <c r="AB24" s="2"/>
      <c r="AC24" s="4"/>
      <c r="AD24" s="7">
        <f t="shared" si="6"/>
        <v>0</v>
      </c>
      <c r="AE24" s="6">
        <f t="shared" si="7"/>
        <v>0</v>
      </c>
      <c r="AI24" s="21"/>
      <c r="AJ24" s="26"/>
      <c r="AL24">
        <f t="shared" si="5"/>
        <v>14</v>
      </c>
      <c r="AN24">
        <f t="shared" si="1"/>
        <v>0</v>
      </c>
      <c r="AO24">
        <f t="shared" si="2"/>
        <v>0</v>
      </c>
    </row>
    <row r="25" spans="2:41" x14ac:dyDescent="0.25">
      <c r="B25" s="26"/>
      <c r="D25" s="22"/>
      <c r="E25" s="22" t="s">
        <v>103</v>
      </c>
      <c r="F25" s="72"/>
      <c r="G25" s="77"/>
      <c r="H25" s="62"/>
      <c r="I25" s="4"/>
      <c r="J25" s="42"/>
      <c r="K25" s="5"/>
      <c r="L25" s="63"/>
      <c r="M25" s="64"/>
      <c r="N25" s="59"/>
      <c r="O25" s="5"/>
      <c r="P25" s="24"/>
      <c r="Q25" s="4"/>
      <c r="R25" s="42"/>
      <c r="S25" s="5"/>
      <c r="T25" s="24"/>
      <c r="U25" s="4"/>
      <c r="V25" s="42"/>
      <c r="W25" s="5"/>
      <c r="X25" s="2"/>
      <c r="Y25" s="4"/>
      <c r="Z25" s="72"/>
      <c r="AA25" s="73"/>
      <c r="AB25" s="22"/>
      <c r="AC25" s="51"/>
      <c r="AD25" s="7">
        <f t="shared" ref="AD25" si="8">SUM(J25,F25,P25,R25,T25,V25,X25,Z25,L25,N25,H25)</f>
        <v>0</v>
      </c>
      <c r="AE25" s="6">
        <f t="shared" ref="AE25" si="9">SUM(K25,Y25,W25,U25,S25,Q25,G25,AC25,M25,O25,I25)</f>
        <v>0</v>
      </c>
      <c r="AI25" s="21"/>
      <c r="AJ25" s="26"/>
      <c r="AL25">
        <f t="shared" si="5"/>
        <v>0</v>
      </c>
      <c r="AN25">
        <f t="shared" si="1"/>
        <v>0</v>
      </c>
      <c r="AO25">
        <f t="shared" si="2"/>
        <v>0</v>
      </c>
    </row>
    <row r="26" spans="2:41" x14ac:dyDescent="0.25">
      <c r="B26" s="26" t="s">
        <v>209</v>
      </c>
      <c r="C26" t="s">
        <v>209</v>
      </c>
      <c r="D26" s="43">
        <v>16</v>
      </c>
      <c r="E26" s="43" t="s">
        <v>48</v>
      </c>
      <c r="F26" s="76"/>
      <c r="G26" s="77"/>
      <c r="H26" s="62"/>
      <c r="I26" s="4"/>
      <c r="J26" s="42"/>
      <c r="K26" s="5"/>
      <c r="L26" s="63"/>
      <c r="M26" s="64"/>
      <c r="N26" s="59"/>
      <c r="O26" s="5"/>
      <c r="P26" s="24"/>
      <c r="Q26" s="4"/>
      <c r="R26" s="42"/>
      <c r="S26" s="5"/>
      <c r="T26" s="24"/>
      <c r="U26" s="4"/>
      <c r="V26" s="42"/>
      <c r="W26" s="5"/>
      <c r="X26" s="2"/>
      <c r="Y26" s="4"/>
      <c r="Z26" s="72"/>
      <c r="AA26" s="73"/>
      <c r="AB26" s="2"/>
      <c r="AC26" s="4"/>
      <c r="AD26" s="7">
        <f t="shared" ref="AD26:AD58" si="10">SUM(J26,F26,P26,R26,T26,V26,X26,Z26,L26,N26,H26)</f>
        <v>0</v>
      </c>
      <c r="AE26" s="6">
        <f t="shared" ref="AE26:AE58" si="11">SUM(K26,Y26,W26,U26,S26,Q26,G26,AC26,M26,O26,I26)</f>
        <v>0</v>
      </c>
      <c r="AI26" s="21"/>
      <c r="AJ26" s="26"/>
      <c r="AL26">
        <f t="shared" si="5"/>
        <v>16</v>
      </c>
      <c r="AN26">
        <f t="shared" si="1"/>
        <v>0</v>
      </c>
      <c r="AO26">
        <f t="shared" si="2"/>
        <v>0</v>
      </c>
    </row>
    <row r="27" spans="2:41" x14ac:dyDescent="0.25">
      <c r="B27" s="26" t="s">
        <v>209</v>
      </c>
      <c r="C27" t="s">
        <v>217</v>
      </c>
      <c r="D27" s="48">
        <v>17</v>
      </c>
      <c r="E27" s="48" t="s">
        <v>49</v>
      </c>
      <c r="F27" s="76"/>
      <c r="G27" s="77"/>
      <c r="H27" s="62"/>
      <c r="I27" s="4">
        <v>1</v>
      </c>
      <c r="J27" s="42">
        <v>1</v>
      </c>
      <c r="K27" s="5">
        <v>1</v>
      </c>
      <c r="L27" s="63">
        <v>1</v>
      </c>
      <c r="M27" s="64">
        <v>1</v>
      </c>
      <c r="N27" s="59"/>
      <c r="O27" s="5"/>
      <c r="P27" s="24"/>
      <c r="Q27" s="4"/>
      <c r="R27" s="42"/>
      <c r="S27" s="5"/>
      <c r="T27" s="24"/>
      <c r="U27" s="4"/>
      <c r="V27" s="42"/>
      <c r="W27" s="5"/>
      <c r="X27" s="2"/>
      <c r="Y27" s="4"/>
      <c r="Z27" s="72"/>
      <c r="AA27" s="73"/>
      <c r="AB27" s="2"/>
      <c r="AC27" s="4"/>
      <c r="AD27" s="7">
        <f t="shared" si="10"/>
        <v>2</v>
      </c>
      <c r="AE27" s="6">
        <f t="shared" si="11"/>
        <v>3</v>
      </c>
      <c r="AI27" s="21"/>
      <c r="AJ27" s="26"/>
      <c r="AL27">
        <f t="shared" si="5"/>
        <v>17</v>
      </c>
      <c r="AN27">
        <f t="shared" si="1"/>
        <v>2</v>
      </c>
      <c r="AO27">
        <f t="shared" si="2"/>
        <v>3</v>
      </c>
    </row>
    <row r="28" spans="2:41" x14ac:dyDescent="0.25">
      <c r="B28" s="26" t="s">
        <v>209</v>
      </c>
      <c r="C28" t="s">
        <v>209</v>
      </c>
      <c r="D28" s="43">
        <v>18</v>
      </c>
      <c r="E28" s="43" t="s">
        <v>50</v>
      </c>
      <c r="F28" s="76"/>
      <c r="G28" s="77"/>
      <c r="H28" s="62"/>
      <c r="I28" s="4"/>
      <c r="J28" s="42">
        <v>1</v>
      </c>
      <c r="K28" s="5"/>
      <c r="L28" s="63">
        <v>1</v>
      </c>
      <c r="M28" s="64"/>
      <c r="N28" s="59"/>
      <c r="O28" s="5"/>
      <c r="P28" s="24"/>
      <c r="Q28" s="4"/>
      <c r="R28" s="42"/>
      <c r="S28" s="5"/>
      <c r="T28" s="24"/>
      <c r="U28" s="4"/>
      <c r="V28" s="42"/>
      <c r="W28" s="5"/>
      <c r="X28" s="2"/>
      <c r="Y28" s="4"/>
      <c r="Z28" s="72"/>
      <c r="AA28" s="73"/>
      <c r="AB28" s="2"/>
      <c r="AC28" s="4"/>
      <c r="AD28" s="7">
        <f t="shared" si="10"/>
        <v>2</v>
      </c>
      <c r="AE28" s="6">
        <f t="shared" si="11"/>
        <v>0</v>
      </c>
      <c r="AI28" s="21"/>
      <c r="AJ28" s="26"/>
      <c r="AL28">
        <f t="shared" si="5"/>
        <v>18</v>
      </c>
      <c r="AN28">
        <f t="shared" si="1"/>
        <v>2</v>
      </c>
      <c r="AO28">
        <f t="shared" si="2"/>
        <v>0</v>
      </c>
    </row>
    <row r="29" spans="2:41" x14ac:dyDescent="0.25">
      <c r="B29" s="26" t="s">
        <v>209</v>
      </c>
      <c r="C29" t="s">
        <v>209</v>
      </c>
      <c r="D29" s="48">
        <v>19</v>
      </c>
      <c r="E29" s="48" t="s">
        <v>51</v>
      </c>
      <c r="F29" s="76"/>
      <c r="G29" s="77"/>
      <c r="H29" s="62"/>
      <c r="I29" s="4"/>
      <c r="J29" s="42"/>
      <c r="K29" s="5"/>
      <c r="L29" s="63"/>
      <c r="M29" s="64"/>
      <c r="N29" s="59"/>
      <c r="O29" s="5"/>
      <c r="P29" s="24"/>
      <c r="Q29" s="4"/>
      <c r="R29" s="42"/>
      <c r="S29" s="5"/>
      <c r="T29" s="24"/>
      <c r="U29" s="4"/>
      <c r="V29" s="42"/>
      <c r="W29" s="5"/>
      <c r="X29" s="2"/>
      <c r="Y29" s="4"/>
      <c r="Z29" s="72"/>
      <c r="AA29" s="73"/>
      <c r="AB29" s="2"/>
      <c r="AC29" s="4"/>
      <c r="AD29" s="7">
        <f t="shared" si="10"/>
        <v>0</v>
      </c>
      <c r="AE29" s="6">
        <f t="shared" si="11"/>
        <v>0</v>
      </c>
      <c r="AI29" s="21"/>
      <c r="AJ29" s="26"/>
      <c r="AL29">
        <f t="shared" si="5"/>
        <v>19</v>
      </c>
      <c r="AN29">
        <f t="shared" si="1"/>
        <v>0</v>
      </c>
      <c r="AO29">
        <f t="shared" si="2"/>
        <v>0</v>
      </c>
    </row>
    <row r="30" spans="2:41" x14ac:dyDescent="0.25">
      <c r="B30" s="26" t="s">
        <v>209</v>
      </c>
      <c r="C30" t="s">
        <v>209</v>
      </c>
      <c r="D30" s="49">
        <v>20</v>
      </c>
      <c r="E30" s="49" t="s">
        <v>52</v>
      </c>
      <c r="F30" s="81"/>
      <c r="G30" s="80"/>
      <c r="H30" s="41"/>
      <c r="I30" s="10">
        <v>1</v>
      </c>
      <c r="J30" s="11"/>
      <c r="K30" s="12">
        <v>1</v>
      </c>
      <c r="L30" s="65"/>
      <c r="M30" s="66"/>
      <c r="N30" s="60"/>
      <c r="O30" s="12"/>
      <c r="P30" s="9"/>
      <c r="Q30" s="10"/>
      <c r="R30" s="11"/>
      <c r="S30" s="12"/>
      <c r="T30" s="9"/>
      <c r="U30" s="10"/>
      <c r="V30" s="11"/>
      <c r="W30" s="12"/>
      <c r="X30" s="16"/>
      <c r="Y30" s="10"/>
      <c r="Z30" s="74"/>
      <c r="AA30" s="75"/>
      <c r="AB30" s="16"/>
      <c r="AC30" s="10"/>
      <c r="AD30" s="7">
        <f t="shared" si="10"/>
        <v>0</v>
      </c>
      <c r="AE30" s="6">
        <f t="shared" si="11"/>
        <v>2</v>
      </c>
      <c r="AI30" s="21" t="s">
        <v>163</v>
      </c>
      <c r="AJ30" s="26"/>
      <c r="AL30">
        <f t="shared" si="5"/>
        <v>20</v>
      </c>
      <c r="AN30">
        <f t="shared" si="1"/>
        <v>0</v>
      </c>
      <c r="AO30">
        <f t="shared" si="2"/>
        <v>2</v>
      </c>
    </row>
    <row r="31" spans="2:41" x14ac:dyDescent="0.25">
      <c r="B31" s="26" t="s">
        <v>209</v>
      </c>
      <c r="C31" t="s">
        <v>209</v>
      </c>
      <c r="D31" s="43">
        <v>21</v>
      </c>
      <c r="E31" s="43" t="s">
        <v>53</v>
      </c>
      <c r="F31" s="76"/>
      <c r="G31" s="77"/>
      <c r="H31" s="62"/>
      <c r="I31" s="4"/>
      <c r="J31" s="42"/>
      <c r="K31" s="5"/>
      <c r="L31" s="63"/>
      <c r="M31" s="64"/>
      <c r="N31" s="59"/>
      <c r="O31" s="5"/>
      <c r="P31" s="24"/>
      <c r="Q31" s="4"/>
      <c r="R31" s="42"/>
      <c r="S31" s="5"/>
      <c r="T31" s="24"/>
      <c r="U31" s="4"/>
      <c r="V31" s="42"/>
      <c r="W31" s="5"/>
      <c r="X31" s="2"/>
      <c r="Y31" s="4"/>
      <c r="Z31" s="72"/>
      <c r="AA31" s="73"/>
      <c r="AB31" s="2"/>
      <c r="AC31" s="4"/>
      <c r="AD31" s="7">
        <f t="shared" si="10"/>
        <v>0</v>
      </c>
      <c r="AE31" s="6">
        <f t="shared" si="11"/>
        <v>0</v>
      </c>
      <c r="AI31" s="21"/>
      <c r="AJ31" s="26" t="s">
        <v>181</v>
      </c>
      <c r="AL31">
        <f t="shared" si="5"/>
        <v>21</v>
      </c>
      <c r="AN31">
        <f t="shared" si="1"/>
        <v>0</v>
      </c>
      <c r="AO31">
        <f t="shared" si="2"/>
        <v>0</v>
      </c>
    </row>
    <row r="32" spans="2:41" x14ac:dyDescent="0.25">
      <c r="B32" s="26" t="s">
        <v>209</v>
      </c>
      <c r="C32" t="s">
        <v>209</v>
      </c>
      <c r="D32" s="48">
        <v>22</v>
      </c>
      <c r="E32" s="52" t="s">
        <v>54</v>
      </c>
      <c r="F32" s="76"/>
      <c r="G32" s="77"/>
      <c r="H32" s="62"/>
      <c r="I32" s="4"/>
      <c r="J32" s="42"/>
      <c r="K32" s="5"/>
      <c r="L32" s="63"/>
      <c r="M32" s="64"/>
      <c r="N32" s="59"/>
      <c r="O32" s="5"/>
      <c r="P32" s="24"/>
      <c r="Q32" s="4"/>
      <c r="R32" s="42"/>
      <c r="S32" s="5"/>
      <c r="T32" s="24"/>
      <c r="U32" s="4"/>
      <c r="V32" s="42"/>
      <c r="W32" s="5"/>
      <c r="X32" s="2"/>
      <c r="Y32" s="4"/>
      <c r="Z32" s="72"/>
      <c r="AA32" s="73"/>
      <c r="AB32" s="2"/>
      <c r="AC32" s="4"/>
      <c r="AD32" s="7">
        <f t="shared" si="10"/>
        <v>0</v>
      </c>
      <c r="AE32" s="6">
        <f t="shared" si="11"/>
        <v>0</v>
      </c>
      <c r="AI32" s="21" t="s">
        <v>164</v>
      </c>
      <c r="AJ32" s="26"/>
      <c r="AL32">
        <f t="shared" si="5"/>
        <v>22</v>
      </c>
      <c r="AN32">
        <f t="shared" si="1"/>
        <v>0</v>
      </c>
      <c r="AO32">
        <f t="shared" si="2"/>
        <v>0</v>
      </c>
    </row>
    <row r="33" spans="2:41" x14ac:dyDescent="0.25">
      <c r="B33" s="26" t="s">
        <v>209</v>
      </c>
      <c r="C33" t="s">
        <v>209</v>
      </c>
      <c r="D33" s="20">
        <v>23</v>
      </c>
      <c r="E33" s="20" t="s">
        <v>55</v>
      </c>
      <c r="F33" s="76"/>
      <c r="G33" s="77"/>
      <c r="H33" s="62"/>
      <c r="I33" s="4"/>
      <c r="J33" s="42"/>
      <c r="K33" s="5"/>
      <c r="L33" s="63">
        <v>1</v>
      </c>
      <c r="M33" s="64">
        <v>1</v>
      </c>
      <c r="N33" s="59"/>
      <c r="O33" s="5"/>
      <c r="P33" s="24"/>
      <c r="Q33" s="4"/>
      <c r="R33" s="42"/>
      <c r="S33" s="5"/>
      <c r="T33" s="24"/>
      <c r="U33" s="4"/>
      <c r="V33" s="42"/>
      <c r="W33" s="5"/>
      <c r="X33" s="2"/>
      <c r="Y33" s="4"/>
      <c r="Z33" s="72"/>
      <c r="AA33" s="73"/>
      <c r="AB33" s="2"/>
      <c r="AC33" s="4"/>
      <c r="AD33" s="7">
        <f t="shared" si="10"/>
        <v>1</v>
      </c>
      <c r="AE33" s="6">
        <f t="shared" si="11"/>
        <v>1</v>
      </c>
      <c r="AI33" s="21" t="s">
        <v>165</v>
      </c>
      <c r="AJ33" s="26"/>
      <c r="AL33">
        <f t="shared" si="5"/>
        <v>23</v>
      </c>
      <c r="AN33">
        <f t="shared" si="1"/>
        <v>1</v>
      </c>
      <c r="AO33">
        <f t="shared" si="2"/>
        <v>1</v>
      </c>
    </row>
    <row r="34" spans="2:41" x14ac:dyDescent="0.25">
      <c r="B34" s="26" t="s">
        <v>209</v>
      </c>
      <c r="C34" t="s">
        <v>209</v>
      </c>
      <c r="D34" s="48">
        <v>24</v>
      </c>
      <c r="E34" s="48" t="s">
        <v>56</v>
      </c>
      <c r="F34" s="76"/>
      <c r="G34" s="77"/>
      <c r="H34" s="62"/>
      <c r="I34" s="4"/>
      <c r="J34" s="42"/>
      <c r="K34" s="5"/>
      <c r="L34" s="63"/>
      <c r="M34" s="64"/>
      <c r="N34" s="59"/>
      <c r="O34" s="5"/>
      <c r="P34" s="24"/>
      <c r="Q34" s="4"/>
      <c r="R34" s="42"/>
      <c r="S34" s="5"/>
      <c r="T34" s="24"/>
      <c r="U34" s="19"/>
      <c r="V34" s="42"/>
      <c r="W34" s="5"/>
      <c r="X34" s="2"/>
      <c r="Y34" s="4"/>
      <c r="Z34" s="72"/>
      <c r="AA34" s="73"/>
      <c r="AB34" s="2"/>
      <c r="AC34" s="4"/>
      <c r="AD34" s="7">
        <f t="shared" si="10"/>
        <v>0</v>
      </c>
      <c r="AE34" s="6">
        <f t="shared" si="11"/>
        <v>0</v>
      </c>
      <c r="AI34" s="21"/>
      <c r="AJ34" s="26"/>
      <c r="AL34">
        <f t="shared" si="5"/>
        <v>24</v>
      </c>
      <c r="AN34">
        <f t="shared" si="1"/>
        <v>0</v>
      </c>
      <c r="AO34">
        <f t="shared" si="2"/>
        <v>0</v>
      </c>
    </row>
    <row r="35" spans="2:41" x14ac:dyDescent="0.25">
      <c r="B35" s="26" t="s">
        <v>209</v>
      </c>
      <c r="C35" t="s">
        <v>209</v>
      </c>
      <c r="D35" s="20">
        <v>25</v>
      </c>
      <c r="E35" s="20" t="s">
        <v>57</v>
      </c>
      <c r="F35" s="86"/>
      <c r="G35" s="77"/>
      <c r="H35" s="62"/>
      <c r="I35" s="4"/>
      <c r="J35" s="42"/>
      <c r="K35" s="5"/>
      <c r="L35" s="63"/>
      <c r="M35" s="64"/>
      <c r="N35" s="59"/>
      <c r="O35" s="5"/>
      <c r="P35" s="24"/>
      <c r="Q35" s="4"/>
      <c r="R35" s="42"/>
      <c r="S35" s="5"/>
      <c r="T35" s="24"/>
      <c r="U35" s="4"/>
      <c r="V35" s="42"/>
      <c r="W35" s="5"/>
      <c r="X35" s="2"/>
      <c r="Y35" s="4"/>
      <c r="Z35" s="72"/>
      <c r="AA35" s="73"/>
      <c r="AB35" s="2"/>
      <c r="AC35" s="4"/>
      <c r="AD35" s="7">
        <f t="shared" si="10"/>
        <v>0</v>
      </c>
      <c r="AE35" s="6">
        <f t="shared" si="11"/>
        <v>0</v>
      </c>
      <c r="AI35" s="21"/>
      <c r="AL35">
        <f t="shared" si="5"/>
        <v>25</v>
      </c>
      <c r="AN35">
        <f t="shared" si="1"/>
        <v>0</v>
      </c>
      <c r="AO35">
        <f t="shared" si="2"/>
        <v>0</v>
      </c>
    </row>
    <row r="36" spans="2:41" x14ac:dyDescent="0.25">
      <c r="B36" s="26" t="s">
        <v>209</v>
      </c>
      <c r="C36" t="s">
        <v>209</v>
      </c>
      <c r="D36" s="43">
        <v>26</v>
      </c>
      <c r="E36" s="43" t="s">
        <v>58</v>
      </c>
      <c r="F36" s="76"/>
      <c r="G36" s="77"/>
      <c r="H36" s="62"/>
      <c r="I36" s="4"/>
      <c r="J36" s="42"/>
      <c r="K36" s="5"/>
      <c r="L36" s="63"/>
      <c r="M36" s="64"/>
      <c r="N36" s="59"/>
      <c r="O36" s="5"/>
      <c r="P36" s="24"/>
      <c r="Q36" s="4"/>
      <c r="R36" s="42"/>
      <c r="S36" s="5"/>
      <c r="T36" s="24"/>
      <c r="U36" s="4"/>
      <c r="V36" s="42"/>
      <c r="W36" s="5"/>
      <c r="X36" s="2"/>
      <c r="Y36" s="4"/>
      <c r="Z36" s="72"/>
      <c r="AA36" s="73"/>
      <c r="AB36" s="2"/>
      <c r="AC36" s="4"/>
      <c r="AD36" s="7">
        <f t="shared" si="10"/>
        <v>0</v>
      </c>
      <c r="AE36" s="6">
        <f t="shared" si="11"/>
        <v>0</v>
      </c>
      <c r="AI36" s="21"/>
      <c r="AJ36" t="s">
        <v>186</v>
      </c>
      <c r="AL36">
        <f t="shared" si="5"/>
        <v>26</v>
      </c>
      <c r="AN36">
        <f t="shared" si="1"/>
        <v>0</v>
      </c>
      <c r="AO36">
        <f t="shared" si="2"/>
        <v>0</v>
      </c>
    </row>
    <row r="37" spans="2:41" x14ac:dyDescent="0.25">
      <c r="B37" s="26" t="s">
        <v>209</v>
      </c>
      <c r="C37" t="s">
        <v>209</v>
      </c>
      <c r="D37" s="43">
        <v>27</v>
      </c>
      <c r="E37" s="43" t="s">
        <v>59</v>
      </c>
      <c r="F37" s="76"/>
      <c r="G37" s="77"/>
      <c r="H37" s="62"/>
      <c r="I37" s="4"/>
      <c r="J37" s="42"/>
      <c r="K37" s="5"/>
      <c r="L37" s="63"/>
      <c r="M37" s="64"/>
      <c r="N37" s="59"/>
      <c r="O37" s="5"/>
      <c r="P37" s="24"/>
      <c r="Q37" s="4"/>
      <c r="R37" s="42"/>
      <c r="S37" s="5"/>
      <c r="T37" s="24"/>
      <c r="U37" s="4"/>
      <c r="V37" s="42"/>
      <c r="W37" s="5"/>
      <c r="X37" s="2"/>
      <c r="Y37" s="4"/>
      <c r="Z37" s="72"/>
      <c r="AA37" s="73"/>
      <c r="AB37" s="2"/>
      <c r="AC37" s="4"/>
      <c r="AD37" s="7">
        <f t="shared" si="10"/>
        <v>0</v>
      </c>
      <c r="AE37" s="6">
        <f t="shared" si="11"/>
        <v>0</v>
      </c>
      <c r="AI37" s="21"/>
      <c r="AJ37" s="26"/>
      <c r="AL37">
        <f t="shared" si="5"/>
        <v>27</v>
      </c>
      <c r="AN37">
        <f t="shared" si="1"/>
        <v>0</v>
      </c>
      <c r="AO37">
        <f t="shared" si="2"/>
        <v>0</v>
      </c>
    </row>
    <row r="38" spans="2:41" x14ac:dyDescent="0.25">
      <c r="B38" s="26" t="s">
        <v>209</v>
      </c>
      <c r="C38" t="s">
        <v>209</v>
      </c>
      <c r="D38" s="48">
        <v>28</v>
      </c>
      <c r="E38" s="48" t="s">
        <v>60</v>
      </c>
      <c r="F38" s="76"/>
      <c r="G38" s="77"/>
      <c r="H38" s="62">
        <v>1</v>
      </c>
      <c r="I38" s="4"/>
      <c r="J38" s="42">
        <v>1</v>
      </c>
      <c r="K38" s="5"/>
      <c r="L38" s="63"/>
      <c r="M38" s="64"/>
      <c r="N38" s="59"/>
      <c r="O38" s="5"/>
      <c r="P38" s="24"/>
      <c r="Q38" s="4"/>
      <c r="R38" s="42"/>
      <c r="S38" s="5"/>
      <c r="T38" s="24"/>
      <c r="U38" s="4"/>
      <c r="V38" s="42"/>
      <c r="W38" s="5"/>
      <c r="X38" s="2"/>
      <c r="Y38" s="19"/>
      <c r="Z38" s="72"/>
      <c r="AA38" s="73"/>
      <c r="AB38" s="2"/>
      <c r="AC38" s="19"/>
      <c r="AD38" s="7">
        <f t="shared" si="10"/>
        <v>2</v>
      </c>
      <c r="AE38" s="6">
        <f t="shared" si="11"/>
        <v>0</v>
      </c>
      <c r="AI38" s="21"/>
      <c r="AJ38" s="26" t="s">
        <v>187</v>
      </c>
      <c r="AL38">
        <f t="shared" si="5"/>
        <v>28</v>
      </c>
      <c r="AN38">
        <f t="shared" si="1"/>
        <v>2</v>
      </c>
      <c r="AO38">
        <f t="shared" si="2"/>
        <v>0</v>
      </c>
    </row>
    <row r="39" spans="2:41" x14ac:dyDescent="0.25">
      <c r="B39" s="26" t="s">
        <v>209</v>
      </c>
      <c r="C39" t="s">
        <v>209</v>
      </c>
      <c r="D39" s="20">
        <v>29</v>
      </c>
      <c r="E39" s="20" t="s">
        <v>61</v>
      </c>
      <c r="F39" s="76"/>
      <c r="G39" s="77"/>
      <c r="H39" s="62"/>
      <c r="I39" s="4">
        <v>1</v>
      </c>
      <c r="J39" s="42"/>
      <c r="K39" s="5"/>
      <c r="L39" s="63">
        <v>1</v>
      </c>
      <c r="M39" s="64">
        <v>1</v>
      </c>
      <c r="N39" s="59"/>
      <c r="O39" s="5"/>
      <c r="P39" s="24"/>
      <c r="Q39" s="4"/>
      <c r="R39" s="42"/>
      <c r="S39" s="5"/>
      <c r="T39" s="24"/>
      <c r="U39" s="4"/>
      <c r="V39" s="42"/>
      <c r="W39" s="5"/>
      <c r="X39" s="2"/>
      <c r="Y39" s="4"/>
      <c r="Z39" s="72"/>
      <c r="AA39" s="73"/>
      <c r="AB39" s="2"/>
      <c r="AC39" s="4"/>
      <c r="AD39" s="7">
        <f t="shared" si="10"/>
        <v>1</v>
      </c>
      <c r="AE39" s="6">
        <f t="shared" si="11"/>
        <v>2</v>
      </c>
      <c r="AI39" s="21" t="s">
        <v>169</v>
      </c>
      <c r="AJ39" s="26"/>
      <c r="AL39">
        <f t="shared" si="5"/>
        <v>29</v>
      </c>
      <c r="AN39">
        <f t="shared" si="1"/>
        <v>1</v>
      </c>
      <c r="AO39">
        <f t="shared" si="2"/>
        <v>2</v>
      </c>
    </row>
    <row r="40" spans="2:41" x14ac:dyDescent="0.25">
      <c r="B40" s="26" t="s">
        <v>209</v>
      </c>
      <c r="C40" t="s">
        <v>209</v>
      </c>
      <c r="D40" s="49">
        <v>30</v>
      </c>
      <c r="E40" s="49" t="s">
        <v>62</v>
      </c>
      <c r="F40" s="81"/>
      <c r="G40" s="80"/>
      <c r="H40" s="41"/>
      <c r="I40" s="10"/>
      <c r="J40" s="11"/>
      <c r="K40" s="12"/>
      <c r="L40" s="65"/>
      <c r="M40" s="66"/>
      <c r="N40" s="60"/>
      <c r="O40" s="12"/>
      <c r="P40" s="9"/>
      <c r="Q40" s="10"/>
      <c r="R40" s="11"/>
      <c r="S40" s="12"/>
      <c r="T40" s="9"/>
      <c r="U40" s="10"/>
      <c r="V40" s="11"/>
      <c r="W40" s="12"/>
      <c r="X40" s="16"/>
      <c r="Y40" s="10"/>
      <c r="Z40" s="74"/>
      <c r="AA40" s="75"/>
      <c r="AB40" s="16"/>
      <c r="AC40" s="10"/>
      <c r="AD40" s="7">
        <f t="shared" si="10"/>
        <v>0</v>
      </c>
      <c r="AE40" s="6">
        <f t="shared" si="11"/>
        <v>0</v>
      </c>
      <c r="AI40" s="21"/>
      <c r="AJ40" s="26" t="s">
        <v>190</v>
      </c>
      <c r="AL40">
        <f t="shared" si="5"/>
        <v>30</v>
      </c>
      <c r="AN40">
        <f t="shared" si="1"/>
        <v>0</v>
      </c>
      <c r="AO40">
        <f t="shared" si="2"/>
        <v>0</v>
      </c>
    </row>
    <row r="41" spans="2:41" x14ac:dyDescent="0.25">
      <c r="B41" s="26" t="s">
        <v>209</v>
      </c>
      <c r="C41" t="s">
        <v>209</v>
      </c>
      <c r="D41" s="43">
        <v>31</v>
      </c>
      <c r="E41" s="43" t="s">
        <v>63</v>
      </c>
      <c r="F41" s="76"/>
      <c r="G41" s="77"/>
      <c r="H41" s="62"/>
      <c r="I41" s="4"/>
      <c r="J41" s="42"/>
      <c r="K41" s="5"/>
      <c r="L41" s="63"/>
      <c r="M41" s="64"/>
      <c r="N41" s="59"/>
      <c r="O41" s="5"/>
      <c r="P41" s="24"/>
      <c r="Q41" s="4"/>
      <c r="R41" s="42"/>
      <c r="S41" s="5"/>
      <c r="T41" s="24"/>
      <c r="U41" s="4"/>
      <c r="V41" s="42"/>
      <c r="W41" s="5"/>
      <c r="X41" s="2"/>
      <c r="Y41" s="4"/>
      <c r="Z41" s="72"/>
      <c r="AA41" s="73"/>
      <c r="AB41" s="2"/>
      <c r="AC41" s="4"/>
      <c r="AD41" s="7">
        <f t="shared" si="10"/>
        <v>0</v>
      </c>
      <c r="AE41" s="6">
        <f t="shared" si="11"/>
        <v>0</v>
      </c>
      <c r="AI41" s="21"/>
      <c r="AJ41" s="26"/>
      <c r="AL41">
        <f t="shared" si="5"/>
        <v>31</v>
      </c>
      <c r="AN41">
        <f t="shared" si="1"/>
        <v>0</v>
      </c>
      <c r="AO41">
        <f t="shared" si="2"/>
        <v>0</v>
      </c>
    </row>
    <row r="42" spans="2:41" x14ac:dyDescent="0.25">
      <c r="B42" s="26" t="s">
        <v>209</v>
      </c>
      <c r="C42" t="s">
        <v>209</v>
      </c>
      <c r="D42" s="20">
        <v>32</v>
      </c>
      <c r="E42" s="20" t="s">
        <v>64</v>
      </c>
      <c r="F42" s="76"/>
      <c r="G42" s="77"/>
      <c r="H42" s="62">
        <v>1</v>
      </c>
      <c r="I42" s="4">
        <v>1</v>
      </c>
      <c r="J42" s="42"/>
      <c r="K42" s="5"/>
      <c r="L42" s="63"/>
      <c r="M42" s="64"/>
      <c r="N42" s="59"/>
      <c r="O42" s="5"/>
      <c r="P42" s="24"/>
      <c r="Q42" s="4"/>
      <c r="R42" s="42"/>
      <c r="S42" s="5"/>
      <c r="T42" s="24"/>
      <c r="U42" s="4"/>
      <c r="V42" s="42"/>
      <c r="W42" s="5"/>
      <c r="X42" s="2"/>
      <c r="Y42" s="4"/>
      <c r="Z42" s="72"/>
      <c r="AA42" s="73"/>
      <c r="AB42" s="2"/>
      <c r="AC42" s="4"/>
      <c r="AD42" s="7">
        <f t="shared" si="10"/>
        <v>1</v>
      </c>
      <c r="AE42" s="6">
        <f t="shared" si="11"/>
        <v>1</v>
      </c>
      <c r="AI42" s="21" t="s">
        <v>170</v>
      </c>
      <c r="AL42">
        <f t="shared" si="5"/>
        <v>32</v>
      </c>
      <c r="AN42">
        <f t="shared" si="1"/>
        <v>1</v>
      </c>
      <c r="AO42">
        <f t="shared" si="2"/>
        <v>1</v>
      </c>
    </row>
    <row r="43" spans="2:41" x14ac:dyDescent="0.25">
      <c r="B43" s="26" t="s">
        <v>209</v>
      </c>
      <c r="C43" t="s">
        <v>209</v>
      </c>
      <c r="D43" s="43">
        <v>33</v>
      </c>
      <c r="E43" s="43" t="s">
        <v>65</v>
      </c>
      <c r="F43" s="76"/>
      <c r="G43" s="77"/>
      <c r="H43" s="62"/>
      <c r="I43" s="4"/>
      <c r="J43" s="42"/>
      <c r="K43" s="5"/>
      <c r="L43" s="63"/>
      <c r="M43" s="64"/>
      <c r="N43" s="59"/>
      <c r="O43" s="5"/>
      <c r="P43" s="24"/>
      <c r="Q43" s="4"/>
      <c r="R43" s="42"/>
      <c r="S43" s="5"/>
      <c r="T43" s="24"/>
      <c r="U43" s="4"/>
      <c r="V43" s="42"/>
      <c r="W43" s="5"/>
      <c r="X43" s="2"/>
      <c r="Y43" s="4"/>
      <c r="Z43" s="72"/>
      <c r="AA43" s="73"/>
      <c r="AB43" s="2"/>
      <c r="AC43" s="4"/>
      <c r="AD43" s="7">
        <f t="shared" si="10"/>
        <v>0</v>
      </c>
      <c r="AE43" s="6">
        <f t="shared" si="11"/>
        <v>0</v>
      </c>
      <c r="AI43" s="21"/>
      <c r="AJ43" s="26"/>
      <c r="AL43">
        <f t="shared" ref="AL43:AL62" si="12">D43</f>
        <v>33</v>
      </c>
      <c r="AN43">
        <f t="shared" si="1"/>
        <v>0</v>
      </c>
      <c r="AO43">
        <f t="shared" si="2"/>
        <v>0</v>
      </c>
    </row>
    <row r="44" spans="2:41" x14ac:dyDescent="0.25">
      <c r="B44" s="26" t="s">
        <v>209</v>
      </c>
      <c r="C44" t="s">
        <v>209</v>
      </c>
      <c r="D44" s="48">
        <v>34</v>
      </c>
      <c r="E44" s="48" t="s">
        <v>66</v>
      </c>
      <c r="F44" s="76"/>
      <c r="G44" s="77"/>
      <c r="H44" s="62"/>
      <c r="I44" s="4"/>
      <c r="J44" s="42">
        <v>1</v>
      </c>
      <c r="K44" s="5">
        <v>1</v>
      </c>
      <c r="L44" s="63"/>
      <c r="M44" s="64"/>
      <c r="N44" s="59"/>
      <c r="O44" s="5"/>
      <c r="P44" s="24"/>
      <c r="Q44" s="4"/>
      <c r="R44" s="42"/>
      <c r="S44" s="5"/>
      <c r="T44" s="24"/>
      <c r="U44" s="4"/>
      <c r="V44" s="42"/>
      <c r="W44" s="5"/>
      <c r="X44" s="2"/>
      <c r="Y44" s="4"/>
      <c r="Z44" s="72"/>
      <c r="AA44" s="73"/>
      <c r="AB44" s="2"/>
      <c r="AC44" s="4"/>
      <c r="AD44" s="7">
        <f t="shared" si="10"/>
        <v>1</v>
      </c>
      <c r="AE44" s="6">
        <f t="shared" si="11"/>
        <v>1</v>
      </c>
      <c r="AI44" s="21"/>
      <c r="AJ44" s="26"/>
      <c r="AL44">
        <f t="shared" si="12"/>
        <v>34</v>
      </c>
      <c r="AN44">
        <f t="shared" si="1"/>
        <v>1</v>
      </c>
      <c r="AO44">
        <f t="shared" si="2"/>
        <v>1</v>
      </c>
    </row>
    <row r="45" spans="2:41" x14ac:dyDescent="0.25">
      <c r="B45" s="26" t="s">
        <v>209</v>
      </c>
      <c r="C45" t="s">
        <v>209</v>
      </c>
      <c r="D45" s="48">
        <v>35</v>
      </c>
      <c r="E45" s="48" t="s">
        <v>67</v>
      </c>
      <c r="F45" s="76"/>
      <c r="G45" s="77"/>
      <c r="H45" s="62"/>
      <c r="I45" s="4"/>
      <c r="J45" s="42"/>
      <c r="K45" s="5"/>
      <c r="L45" s="63"/>
      <c r="M45" s="64"/>
      <c r="N45" s="59"/>
      <c r="O45" s="5"/>
      <c r="P45" s="24"/>
      <c r="Q45" s="4"/>
      <c r="R45" s="42"/>
      <c r="S45" s="5"/>
      <c r="T45" s="24"/>
      <c r="U45" s="19"/>
      <c r="V45" s="42"/>
      <c r="W45" s="5"/>
      <c r="X45" s="2"/>
      <c r="Y45" s="4"/>
      <c r="Z45" s="72"/>
      <c r="AA45" s="73"/>
      <c r="AB45" s="2"/>
      <c r="AC45" s="4"/>
      <c r="AD45" s="7">
        <f t="shared" si="10"/>
        <v>0</v>
      </c>
      <c r="AE45" s="6">
        <f t="shared" si="11"/>
        <v>0</v>
      </c>
      <c r="AI45" s="21" t="s">
        <v>173</v>
      </c>
      <c r="AJ45" s="26" t="s">
        <v>191</v>
      </c>
      <c r="AL45">
        <f t="shared" si="12"/>
        <v>35</v>
      </c>
      <c r="AN45">
        <f t="shared" si="1"/>
        <v>0</v>
      </c>
      <c r="AO45">
        <f t="shared" si="2"/>
        <v>0</v>
      </c>
    </row>
    <row r="46" spans="2:41" x14ac:dyDescent="0.25">
      <c r="B46" s="26" t="s">
        <v>209</v>
      </c>
      <c r="C46" t="s">
        <v>209</v>
      </c>
      <c r="D46" s="48">
        <v>36</v>
      </c>
      <c r="E46" s="48" t="s">
        <v>68</v>
      </c>
      <c r="F46" s="76"/>
      <c r="G46" s="77"/>
      <c r="H46" s="62">
        <v>1</v>
      </c>
      <c r="I46" s="4"/>
      <c r="J46" s="42"/>
      <c r="K46" s="5">
        <v>1</v>
      </c>
      <c r="L46" s="63"/>
      <c r="M46" s="64"/>
      <c r="N46" s="59"/>
      <c r="O46" s="5"/>
      <c r="P46" s="24"/>
      <c r="Q46" s="4"/>
      <c r="R46" s="42"/>
      <c r="S46" s="5"/>
      <c r="T46" s="24"/>
      <c r="U46" s="19"/>
      <c r="V46" s="42"/>
      <c r="W46" s="5"/>
      <c r="X46" s="2"/>
      <c r="Y46" s="4"/>
      <c r="Z46" s="72"/>
      <c r="AA46" s="73"/>
      <c r="AB46" s="2"/>
      <c r="AC46" s="4"/>
      <c r="AD46" s="7">
        <f t="shared" si="10"/>
        <v>1</v>
      </c>
      <c r="AE46" s="6">
        <f t="shared" si="11"/>
        <v>1</v>
      </c>
      <c r="AI46" s="21"/>
      <c r="AJ46" s="26"/>
      <c r="AL46">
        <f t="shared" si="12"/>
        <v>36</v>
      </c>
      <c r="AN46">
        <f t="shared" si="1"/>
        <v>1</v>
      </c>
      <c r="AO46">
        <f t="shared" si="2"/>
        <v>1</v>
      </c>
    </row>
    <row r="47" spans="2:41" x14ac:dyDescent="0.25">
      <c r="B47" s="26" t="s">
        <v>209</v>
      </c>
      <c r="C47" t="s">
        <v>209</v>
      </c>
      <c r="D47" s="43">
        <v>37</v>
      </c>
      <c r="E47" s="43" t="s">
        <v>69</v>
      </c>
      <c r="F47" s="76"/>
      <c r="G47" s="77"/>
      <c r="H47" s="62"/>
      <c r="I47" s="4"/>
      <c r="J47" s="42"/>
      <c r="K47" s="5"/>
      <c r="L47" s="63"/>
      <c r="M47" s="64"/>
      <c r="N47" s="59"/>
      <c r="O47" s="5"/>
      <c r="P47" s="24"/>
      <c r="Q47" s="4"/>
      <c r="R47" s="42"/>
      <c r="S47" s="5"/>
      <c r="T47" s="24"/>
      <c r="U47" s="4"/>
      <c r="V47" s="42"/>
      <c r="W47" s="5"/>
      <c r="X47" s="2"/>
      <c r="Y47" s="4"/>
      <c r="Z47" s="72"/>
      <c r="AA47" s="73"/>
      <c r="AB47" s="2"/>
      <c r="AC47" s="4"/>
      <c r="AD47" s="7">
        <f t="shared" si="10"/>
        <v>0</v>
      </c>
      <c r="AE47" s="6">
        <f t="shared" si="11"/>
        <v>0</v>
      </c>
      <c r="AI47" s="21"/>
      <c r="AL47">
        <f t="shared" si="12"/>
        <v>37</v>
      </c>
      <c r="AN47">
        <f t="shared" si="1"/>
        <v>0</v>
      </c>
      <c r="AO47">
        <f t="shared" si="2"/>
        <v>0</v>
      </c>
    </row>
    <row r="48" spans="2:41" x14ac:dyDescent="0.25">
      <c r="B48" s="26" t="s">
        <v>209</v>
      </c>
      <c r="C48" t="s">
        <v>209</v>
      </c>
      <c r="D48" s="43">
        <v>38</v>
      </c>
      <c r="E48" s="43" t="s">
        <v>70</v>
      </c>
      <c r="F48" s="76"/>
      <c r="G48" s="77"/>
      <c r="H48" s="62"/>
      <c r="I48" s="4"/>
      <c r="J48" s="42"/>
      <c r="K48" s="5"/>
      <c r="L48" s="63"/>
      <c r="M48" s="64"/>
      <c r="N48" s="59"/>
      <c r="O48" s="5"/>
      <c r="P48" s="24"/>
      <c r="Q48" s="4"/>
      <c r="R48" s="42"/>
      <c r="S48" s="5"/>
      <c r="T48" s="24"/>
      <c r="U48" s="4"/>
      <c r="V48" s="42"/>
      <c r="W48" s="5"/>
      <c r="X48" s="2"/>
      <c r="Y48" s="4"/>
      <c r="Z48" s="72"/>
      <c r="AA48" s="73"/>
      <c r="AB48" s="2"/>
      <c r="AC48" s="4"/>
      <c r="AD48" s="7">
        <f t="shared" si="10"/>
        <v>0</v>
      </c>
      <c r="AE48" s="6">
        <f t="shared" si="11"/>
        <v>0</v>
      </c>
      <c r="AI48" s="21"/>
      <c r="AJ48" s="26"/>
      <c r="AL48">
        <f t="shared" si="12"/>
        <v>38</v>
      </c>
      <c r="AN48">
        <f t="shared" si="1"/>
        <v>0</v>
      </c>
      <c r="AO48">
        <f t="shared" si="2"/>
        <v>0</v>
      </c>
    </row>
    <row r="49" spans="2:41" x14ac:dyDescent="0.25">
      <c r="B49" s="26" t="s">
        <v>209</v>
      </c>
      <c r="C49" t="s">
        <v>209</v>
      </c>
      <c r="D49" s="43">
        <v>39</v>
      </c>
      <c r="E49" s="43" t="s">
        <v>71</v>
      </c>
      <c r="F49" s="76"/>
      <c r="G49" s="77"/>
      <c r="H49" s="62"/>
      <c r="I49" s="4"/>
      <c r="J49" s="42"/>
      <c r="K49" s="5"/>
      <c r="L49" s="63"/>
      <c r="M49" s="64"/>
      <c r="N49" s="59"/>
      <c r="O49" s="5"/>
      <c r="P49" s="24"/>
      <c r="Q49" s="4"/>
      <c r="R49" s="42"/>
      <c r="S49" s="5"/>
      <c r="T49" s="24"/>
      <c r="U49" s="4"/>
      <c r="V49" s="42"/>
      <c r="W49" s="5"/>
      <c r="X49" s="2"/>
      <c r="Y49" s="4"/>
      <c r="Z49" s="72"/>
      <c r="AA49" s="73"/>
      <c r="AB49" s="2"/>
      <c r="AC49" s="4"/>
      <c r="AD49" s="7">
        <f t="shared" si="10"/>
        <v>0</v>
      </c>
      <c r="AE49" s="6">
        <f t="shared" si="11"/>
        <v>0</v>
      </c>
      <c r="AI49" s="21" t="s">
        <v>174</v>
      </c>
      <c r="AJ49" s="26" t="s">
        <v>192</v>
      </c>
      <c r="AL49">
        <f t="shared" si="12"/>
        <v>39</v>
      </c>
      <c r="AN49">
        <f t="shared" si="1"/>
        <v>0</v>
      </c>
      <c r="AO49">
        <f t="shared" si="2"/>
        <v>0</v>
      </c>
    </row>
    <row r="50" spans="2:41" x14ac:dyDescent="0.25">
      <c r="B50" s="26" t="s">
        <v>209</v>
      </c>
      <c r="C50" t="s">
        <v>209</v>
      </c>
      <c r="D50" s="50">
        <v>40</v>
      </c>
      <c r="E50" s="50" t="s">
        <v>72</v>
      </c>
      <c r="F50" s="81"/>
      <c r="G50" s="80"/>
      <c r="H50" s="41"/>
      <c r="I50" s="10"/>
      <c r="J50" s="11"/>
      <c r="K50" s="12"/>
      <c r="L50" s="65"/>
      <c r="M50" s="66"/>
      <c r="N50" s="60"/>
      <c r="O50" s="12"/>
      <c r="P50" s="9"/>
      <c r="Q50" s="10"/>
      <c r="R50" s="11"/>
      <c r="S50" s="12"/>
      <c r="T50" s="9"/>
      <c r="U50" s="10"/>
      <c r="V50" s="11"/>
      <c r="W50" s="12"/>
      <c r="X50" s="16"/>
      <c r="Y50" s="10"/>
      <c r="Z50" s="74"/>
      <c r="AA50" s="75"/>
      <c r="AB50" s="16"/>
      <c r="AC50" s="10"/>
      <c r="AD50" s="7">
        <f t="shared" si="10"/>
        <v>0</v>
      </c>
      <c r="AE50" s="6">
        <f t="shared" si="11"/>
        <v>0</v>
      </c>
      <c r="AI50" s="21" t="s">
        <v>173</v>
      </c>
      <c r="AJ50" s="26" t="s">
        <v>193</v>
      </c>
      <c r="AL50">
        <f t="shared" si="12"/>
        <v>40</v>
      </c>
      <c r="AN50">
        <f t="shared" si="1"/>
        <v>0</v>
      </c>
      <c r="AO50">
        <f t="shared" si="2"/>
        <v>0</v>
      </c>
    </row>
    <row r="51" spans="2:41" x14ac:dyDescent="0.25">
      <c r="B51" s="26" t="s">
        <v>209</v>
      </c>
      <c r="C51" t="s">
        <v>209</v>
      </c>
      <c r="D51" s="43">
        <v>41</v>
      </c>
      <c r="E51" s="43" t="s">
        <v>73</v>
      </c>
      <c r="F51" s="76"/>
      <c r="G51" s="77"/>
      <c r="H51" s="62"/>
      <c r="I51" s="4"/>
      <c r="J51" s="42"/>
      <c r="K51" s="5"/>
      <c r="L51" s="63"/>
      <c r="M51" s="64"/>
      <c r="N51" s="59"/>
      <c r="O51" s="5"/>
      <c r="P51" s="24"/>
      <c r="Q51" s="4"/>
      <c r="R51" s="42"/>
      <c r="S51" s="5"/>
      <c r="T51" s="24"/>
      <c r="U51" s="4"/>
      <c r="V51" s="42"/>
      <c r="W51" s="5"/>
      <c r="X51" s="2"/>
      <c r="Y51" s="4"/>
      <c r="Z51" s="72"/>
      <c r="AA51" s="73"/>
      <c r="AB51" s="2"/>
      <c r="AC51" s="4"/>
      <c r="AD51" s="7">
        <f t="shared" si="10"/>
        <v>0</v>
      </c>
      <c r="AE51" s="6">
        <f t="shared" si="11"/>
        <v>0</v>
      </c>
      <c r="AI51" s="21"/>
      <c r="AL51">
        <f t="shared" si="12"/>
        <v>41</v>
      </c>
      <c r="AN51">
        <f t="shared" si="1"/>
        <v>0</v>
      </c>
      <c r="AO51">
        <f t="shared" si="2"/>
        <v>0</v>
      </c>
    </row>
    <row r="52" spans="2:41" x14ac:dyDescent="0.25">
      <c r="B52" s="26" t="s">
        <v>209</v>
      </c>
      <c r="C52" t="s">
        <v>209</v>
      </c>
      <c r="D52" s="48">
        <v>42</v>
      </c>
      <c r="E52" s="48" t="s">
        <v>74</v>
      </c>
      <c r="F52" s="76"/>
      <c r="G52" s="77"/>
      <c r="H52" s="62"/>
      <c r="I52" s="4"/>
      <c r="J52" s="42"/>
      <c r="K52" s="5"/>
      <c r="L52" s="63"/>
      <c r="M52" s="64"/>
      <c r="N52" s="59"/>
      <c r="O52" s="5"/>
      <c r="P52" s="24"/>
      <c r="Q52" s="4"/>
      <c r="R52" s="42"/>
      <c r="S52" s="5"/>
      <c r="T52" s="24"/>
      <c r="U52" s="4"/>
      <c r="V52" s="42"/>
      <c r="W52" s="5"/>
      <c r="X52" s="2"/>
      <c r="Y52" s="4"/>
      <c r="Z52" s="72"/>
      <c r="AA52" s="73"/>
      <c r="AB52" s="2"/>
      <c r="AC52" s="4"/>
      <c r="AD52" s="7">
        <f t="shared" si="10"/>
        <v>0</v>
      </c>
      <c r="AE52" s="6">
        <f t="shared" si="11"/>
        <v>0</v>
      </c>
      <c r="AI52" s="21"/>
      <c r="AJ52" s="26"/>
      <c r="AL52">
        <f t="shared" si="12"/>
        <v>42</v>
      </c>
      <c r="AN52">
        <f t="shared" si="1"/>
        <v>0</v>
      </c>
      <c r="AO52">
        <f t="shared" si="2"/>
        <v>0</v>
      </c>
    </row>
    <row r="53" spans="2:41" x14ac:dyDescent="0.25">
      <c r="B53" s="26" t="s">
        <v>209</v>
      </c>
      <c r="C53" t="s">
        <v>209</v>
      </c>
      <c r="D53" s="48">
        <v>43</v>
      </c>
      <c r="E53" s="48" t="s">
        <v>75</v>
      </c>
      <c r="F53" s="76"/>
      <c r="G53" s="77"/>
      <c r="H53" s="62"/>
      <c r="I53" s="4">
        <v>1</v>
      </c>
      <c r="J53" s="42"/>
      <c r="K53" s="5"/>
      <c r="L53" s="63"/>
      <c r="M53" s="64"/>
      <c r="N53" s="59"/>
      <c r="O53" s="5"/>
      <c r="P53" s="24"/>
      <c r="Q53" s="4"/>
      <c r="R53" s="42"/>
      <c r="S53" s="5"/>
      <c r="T53" s="24"/>
      <c r="U53" s="4"/>
      <c r="V53" s="42"/>
      <c r="W53" s="5"/>
      <c r="X53" s="2"/>
      <c r="Y53" s="4"/>
      <c r="Z53" s="72"/>
      <c r="AA53" s="73"/>
      <c r="AB53" s="2"/>
      <c r="AC53" s="4"/>
      <c r="AD53" s="7">
        <f t="shared" si="10"/>
        <v>0</v>
      </c>
      <c r="AE53" s="6">
        <f t="shared" si="11"/>
        <v>1</v>
      </c>
      <c r="AI53" s="21"/>
      <c r="AJ53" s="26"/>
      <c r="AL53">
        <f t="shared" si="12"/>
        <v>43</v>
      </c>
      <c r="AN53">
        <f t="shared" si="1"/>
        <v>0</v>
      </c>
      <c r="AO53">
        <f t="shared" si="2"/>
        <v>1</v>
      </c>
    </row>
    <row r="54" spans="2:41" x14ac:dyDescent="0.25">
      <c r="B54" s="26" t="s">
        <v>209</v>
      </c>
      <c r="C54" t="s">
        <v>209</v>
      </c>
      <c r="D54" s="48">
        <v>44</v>
      </c>
      <c r="E54" s="48" t="s">
        <v>76</v>
      </c>
      <c r="F54" s="76"/>
      <c r="G54" s="77"/>
      <c r="H54" s="62">
        <v>1</v>
      </c>
      <c r="I54" s="4">
        <v>1</v>
      </c>
      <c r="J54" s="42">
        <v>1</v>
      </c>
      <c r="K54" s="5"/>
      <c r="L54" s="63">
        <v>1</v>
      </c>
      <c r="M54" s="64">
        <v>1</v>
      </c>
      <c r="N54" s="59"/>
      <c r="O54" s="5"/>
      <c r="P54" s="24"/>
      <c r="Q54" s="4"/>
      <c r="R54" s="42"/>
      <c r="S54" s="5"/>
      <c r="T54" s="24"/>
      <c r="U54" s="4"/>
      <c r="V54" s="42"/>
      <c r="W54" s="5"/>
      <c r="X54" s="2"/>
      <c r="Y54" s="4"/>
      <c r="Z54" s="72"/>
      <c r="AA54" s="73"/>
      <c r="AB54" s="2"/>
      <c r="AC54" s="4"/>
      <c r="AD54" s="7">
        <f t="shared" si="10"/>
        <v>3</v>
      </c>
      <c r="AE54" s="6">
        <f t="shared" si="11"/>
        <v>2</v>
      </c>
      <c r="AI54" s="21"/>
      <c r="AJ54" s="26"/>
      <c r="AL54">
        <f t="shared" si="12"/>
        <v>44</v>
      </c>
      <c r="AN54">
        <f t="shared" si="1"/>
        <v>3</v>
      </c>
      <c r="AO54">
        <f t="shared" si="2"/>
        <v>2</v>
      </c>
    </row>
    <row r="55" spans="2:41" x14ac:dyDescent="0.25">
      <c r="B55" s="26" t="s">
        <v>209</v>
      </c>
      <c r="C55" t="s">
        <v>209</v>
      </c>
      <c r="D55" s="43">
        <v>45</v>
      </c>
      <c r="E55" s="43" t="s">
        <v>77</v>
      </c>
      <c r="F55" s="76"/>
      <c r="G55" s="77"/>
      <c r="H55" s="62"/>
      <c r="I55" s="4"/>
      <c r="J55" s="42"/>
      <c r="K55" s="5"/>
      <c r="L55" s="63"/>
      <c r="M55" s="64"/>
      <c r="N55" s="59"/>
      <c r="O55" s="5"/>
      <c r="P55" s="24"/>
      <c r="Q55" s="4"/>
      <c r="R55" s="42"/>
      <c r="S55" s="5"/>
      <c r="T55" s="24"/>
      <c r="U55" s="4"/>
      <c r="V55" s="42"/>
      <c r="W55" s="5"/>
      <c r="X55" s="2"/>
      <c r="Y55" s="4"/>
      <c r="Z55" s="72"/>
      <c r="AA55" s="73"/>
      <c r="AB55" s="2"/>
      <c r="AC55" s="4"/>
      <c r="AD55" s="7">
        <f t="shared" si="10"/>
        <v>0</v>
      </c>
      <c r="AE55" s="6">
        <f t="shared" si="11"/>
        <v>0</v>
      </c>
      <c r="AI55" s="21" t="s">
        <v>175</v>
      </c>
      <c r="AJ55" s="26"/>
      <c r="AL55">
        <f t="shared" si="12"/>
        <v>45</v>
      </c>
      <c r="AN55">
        <f t="shared" si="1"/>
        <v>0</v>
      </c>
      <c r="AO55">
        <f t="shared" si="2"/>
        <v>0</v>
      </c>
    </row>
    <row r="56" spans="2:41" x14ac:dyDescent="0.25">
      <c r="B56" s="26" t="s">
        <v>209</v>
      </c>
      <c r="C56" t="s">
        <v>209</v>
      </c>
      <c r="D56" s="43">
        <v>46</v>
      </c>
      <c r="E56" s="43" t="s">
        <v>78</v>
      </c>
      <c r="F56" s="76"/>
      <c r="G56" s="77"/>
      <c r="H56" s="62"/>
      <c r="I56" s="4"/>
      <c r="J56" s="42"/>
      <c r="K56" s="5"/>
      <c r="L56" s="63"/>
      <c r="M56" s="64"/>
      <c r="N56" s="59"/>
      <c r="O56" s="5"/>
      <c r="P56" s="24"/>
      <c r="Q56" s="4"/>
      <c r="R56" s="42"/>
      <c r="S56" s="5"/>
      <c r="T56" s="24"/>
      <c r="U56" s="4"/>
      <c r="V56" s="42"/>
      <c r="W56" s="5"/>
      <c r="X56" s="2"/>
      <c r="Y56" s="4"/>
      <c r="Z56" s="72"/>
      <c r="AA56" s="73"/>
      <c r="AB56" s="2"/>
      <c r="AC56" s="4"/>
      <c r="AD56" s="7">
        <f t="shared" si="10"/>
        <v>0</v>
      </c>
      <c r="AE56" s="6">
        <f t="shared" si="11"/>
        <v>0</v>
      </c>
      <c r="AI56" s="21" t="s">
        <v>176</v>
      </c>
      <c r="AJ56" s="26"/>
      <c r="AL56">
        <f t="shared" si="12"/>
        <v>46</v>
      </c>
      <c r="AN56">
        <f t="shared" si="1"/>
        <v>0</v>
      </c>
      <c r="AO56">
        <f t="shared" si="2"/>
        <v>0</v>
      </c>
    </row>
    <row r="57" spans="2:41" x14ac:dyDescent="0.25">
      <c r="B57" s="26" t="s">
        <v>209</v>
      </c>
      <c r="C57" t="s">
        <v>209</v>
      </c>
      <c r="D57" s="20">
        <v>47</v>
      </c>
      <c r="E57" s="20" t="s">
        <v>79</v>
      </c>
      <c r="F57" s="76"/>
      <c r="G57" s="77"/>
      <c r="H57" s="62"/>
      <c r="I57" s="4"/>
      <c r="J57" s="42"/>
      <c r="K57" s="5"/>
      <c r="L57" s="63"/>
      <c r="M57" s="64"/>
      <c r="N57" s="59"/>
      <c r="O57" s="5"/>
      <c r="P57" s="24"/>
      <c r="Q57" s="4"/>
      <c r="R57" s="42"/>
      <c r="S57" s="5"/>
      <c r="T57" s="24"/>
      <c r="U57" s="4"/>
      <c r="V57" s="42"/>
      <c r="W57" s="5"/>
      <c r="X57" s="2"/>
      <c r="Y57" s="4"/>
      <c r="Z57" s="72"/>
      <c r="AA57" s="73"/>
      <c r="AB57" s="2"/>
      <c r="AC57" s="4"/>
      <c r="AD57" s="7">
        <f t="shared" si="10"/>
        <v>0</v>
      </c>
      <c r="AE57" s="6">
        <f t="shared" si="11"/>
        <v>0</v>
      </c>
      <c r="AI57" s="21"/>
      <c r="AJ57" s="26"/>
      <c r="AL57">
        <f t="shared" si="12"/>
        <v>47</v>
      </c>
      <c r="AN57">
        <f t="shared" si="1"/>
        <v>0</v>
      </c>
      <c r="AO57">
        <f t="shared" si="2"/>
        <v>0</v>
      </c>
    </row>
    <row r="58" spans="2:41" x14ac:dyDescent="0.25">
      <c r="B58" s="26" t="s">
        <v>209</v>
      </c>
      <c r="C58" t="s">
        <v>209</v>
      </c>
      <c r="D58" s="48">
        <v>48</v>
      </c>
      <c r="E58" s="48" t="s">
        <v>80</v>
      </c>
      <c r="F58" s="76"/>
      <c r="G58" s="77"/>
      <c r="H58" s="62"/>
      <c r="I58" s="4"/>
      <c r="J58" s="42"/>
      <c r="K58" s="5"/>
      <c r="L58" s="63"/>
      <c r="M58" s="64"/>
      <c r="N58" s="59"/>
      <c r="O58" s="5"/>
      <c r="P58" s="24"/>
      <c r="Q58" s="4"/>
      <c r="R58" s="42"/>
      <c r="S58" s="5"/>
      <c r="T58" s="24"/>
      <c r="U58" s="4"/>
      <c r="V58" s="42"/>
      <c r="W58" s="5"/>
      <c r="X58" s="2"/>
      <c r="Y58" s="4"/>
      <c r="Z58" s="72"/>
      <c r="AA58" s="73"/>
      <c r="AB58" s="2"/>
      <c r="AC58" s="4"/>
      <c r="AD58" s="7">
        <f t="shared" si="10"/>
        <v>0</v>
      </c>
      <c r="AE58" s="6">
        <f t="shared" si="11"/>
        <v>0</v>
      </c>
      <c r="AI58" s="21"/>
      <c r="AJ58" s="26"/>
      <c r="AL58">
        <f t="shared" si="12"/>
        <v>48</v>
      </c>
      <c r="AN58">
        <f t="shared" si="1"/>
        <v>0</v>
      </c>
      <c r="AO58">
        <f t="shared" si="2"/>
        <v>0</v>
      </c>
    </row>
    <row r="59" spans="2:41" x14ac:dyDescent="0.25">
      <c r="B59" s="26"/>
      <c r="D59" s="20">
        <v>49</v>
      </c>
      <c r="E59" s="20" t="s">
        <v>105</v>
      </c>
      <c r="F59" s="76"/>
      <c r="G59" s="77"/>
      <c r="H59" s="62"/>
      <c r="I59" s="4"/>
      <c r="J59" s="42"/>
      <c r="K59" s="5"/>
      <c r="L59" s="63"/>
      <c r="M59" s="64"/>
      <c r="N59" s="59"/>
      <c r="O59" s="5"/>
      <c r="P59" s="24"/>
      <c r="Q59" s="4"/>
      <c r="R59" s="42"/>
      <c r="S59" s="5"/>
      <c r="T59" s="24"/>
      <c r="U59" s="4"/>
      <c r="V59" s="42"/>
      <c r="W59" s="5"/>
      <c r="X59" s="2"/>
      <c r="Y59" s="4"/>
      <c r="Z59" s="72"/>
      <c r="AA59" s="73"/>
      <c r="AB59" s="2"/>
      <c r="AC59" s="4"/>
      <c r="AD59" s="7"/>
      <c r="AE59" s="6"/>
      <c r="AI59" s="21"/>
      <c r="AJ59" s="26"/>
      <c r="AL59">
        <f t="shared" si="12"/>
        <v>49</v>
      </c>
      <c r="AN59">
        <f t="shared" si="1"/>
        <v>0</v>
      </c>
      <c r="AO59">
        <f t="shared" si="2"/>
        <v>0</v>
      </c>
    </row>
    <row r="60" spans="2:41" x14ac:dyDescent="0.25">
      <c r="B60" s="26" t="s">
        <v>209</v>
      </c>
      <c r="C60" t="s">
        <v>209</v>
      </c>
      <c r="D60" s="49">
        <v>50</v>
      </c>
      <c r="E60" s="49" t="s">
        <v>81</v>
      </c>
      <c r="F60" s="81"/>
      <c r="G60" s="80"/>
      <c r="H60" s="41"/>
      <c r="I60" s="10"/>
      <c r="J60" s="11">
        <v>1</v>
      </c>
      <c r="K60" s="12">
        <v>1</v>
      </c>
      <c r="L60" s="65"/>
      <c r="M60" s="66"/>
      <c r="N60" s="60"/>
      <c r="O60" s="12"/>
      <c r="P60" s="9"/>
      <c r="Q60" s="10"/>
      <c r="R60" s="11"/>
      <c r="S60" s="12"/>
      <c r="T60" s="9"/>
      <c r="U60" s="10"/>
      <c r="V60" s="11"/>
      <c r="W60" s="12"/>
      <c r="X60" s="16"/>
      <c r="Y60" s="10"/>
      <c r="Z60" s="74"/>
      <c r="AA60" s="75"/>
      <c r="AB60" s="16"/>
      <c r="AC60" s="10"/>
      <c r="AD60" s="7">
        <f>SUM(J60,F60,P60,R60,T60,V60,X60,Z60,L60,N60,H60)</f>
        <v>1</v>
      </c>
      <c r="AE60" s="6">
        <f>SUM(K60,Y60,W60,U60,S60,Q60,G60,AC60,M60,O60,I60)</f>
        <v>1</v>
      </c>
      <c r="AI60" s="21" t="s">
        <v>177</v>
      </c>
      <c r="AL60">
        <f t="shared" si="12"/>
        <v>50</v>
      </c>
      <c r="AN60">
        <f t="shared" si="1"/>
        <v>1</v>
      </c>
      <c r="AO60">
        <f t="shared" si="2"/>
        <v>1</v>
      </c>
    </row>
    <row r="61" spans="2:41" x14ac:dyDescent="0.25">
      <c r="B61" s="26" t="s">
        <v>209</v>
      </c>
      <c r="C61" t="s">
        <v>209</v>
      </c>
      <c r="D61" s="43">
        <v>51</v>
      </c>
      <c r="E61" s="43" t="s">
        <v>82</v>
      </c>
      <c r="F61" s="76"/>
      <c r="G61" s="77"/>
      <c r="H61" s="62"/>
      <c r="I61" s="4"/>
      <c r="J61" s="42"/>
      <c r="K61" s="5"/>
      <c r="L61" s="63"/>
      <c r="M61" s="64"/>
      <c r="N61" s="59"/>
      <c r="O61" s="5"/>
      <c r="P61" s="24"/>
      <c r="Q61" s="4"/>
      <c r="R61" s="42"/>
      <c r="S61" s="5"/>
      <c r="T61" s="24"/>
      <c r="U61" s="4"/>
      <c r="V61" s="42"/>
      <c r="W61" s="5"/>
      <c r="X61" s="2"/>
      <c r="Y61" s="4"/>
      <c r="Z61" s="72"/>
      <c r="AA61" s="73"/>
      <c r="AB61" s="2"/>
      <c r="AC61" s="4"/>
      <c r="AD61" s="7">
        <f>SUM(J61,F61,P61,R61,T61,V61,X61,Z61,L61,N61,H61)</f>
        <v>0</v>
      </c>
      <c r="AE61" s="6">
        <f>SUM(K61,Y61,W61,U61,S61,Q61,G61,AC61,M61,O61,I61)</f>
        <v>0</v>
      </c>
      <c r="AI61" s="21"/>
      <c r="AJ61" s="26" t="s">
        <v>194</v>
      </c>
      <c r="AL61">
        <f t="shared" si="12"/>
        <v>51</v>
      </c>
      <c r="AN61">
        <f t="shared" si="1"/>
        <v>0</v>
      </c>
      <c r="AO61">
        <f t="shared" si="2"/>
        <v>0</v>
      </c>
    </row>
    <row r="62" spans="2:41" x14ac:dyDescent="0.25">
      <c r="B62" s="26" t="s">
        <v>209</v>
      </c>
      <c r="C62" t="s">
        <v>209</v>
      </c>
      <c r="D62" s="48">
        <v>52</v>
      </c>
      <c r="E62" s="48" t="s">
        <v>85</v>
      </c>
      <c r="F62" s="76"/>
      <c r="G62" s="77"/>
      <c r="H62" s="62"/>
      <c r="I62" s="4">
        <v>1</v>
      </c>
      <c r="J62" s="42"/>
      <c r="K62" s="5">
        <v>1</v>
      </c>
      <c r="L62" s="63"/>
      <c r="M62" s="64"/>
      <c r="N62" s="59"/>
      <c r="O62" s="5"/>
      <c r="P62" s="24"/>
      <c r="Q62" s="4"/>
      <c r="R62" s="42"/>
      <c r="S62" s="5"/>
      <c r="T62" s="24"/>
      <c r="U62" s="4"/>
      <c r="V62" s="42"/>
      <c r="W62" s="5"/>
      <c r="X62" s="24"/>
      <c r="Y62" s="4"/>
      <c r="Z62" s="76"/>
      <c r="AA62" s="77"/>
      <c r="AB62" s="24"/>
      <c r="AC62" s="4"/>
      <c r="AD62" s="7">
        <f>SUM(J62,F62,P62,R62,T62,V62,X62,Z62,L62,N62,H62)</f>
        <v>0</v>
      </c>
      <c r="AE62" s="6">
        <f>SUM(K62,Y62,W62,U62,S62,Q62,G62,AC62,M62,O62,I62)</f>
        <v>2</v>
      </c>
      <c r="AI62" s="21"/>
      <c r="AJ62" s="26"/>
      <c r="AL62">
        <f t="shared" si="12"/>
        <v>52</v>
      </c>
      <c r="AN62">
        <f t="shared" si="1"/>
        <v>0</v>
      </c>
      <c r="AO62">
        <f t="shared" si="2"/>
        <v>2</v>
      </c>
    </row>
    <row r="63" spans="2:41" x14ac:dyDescent="0.25">
      <c r="B63" s="26"/>
      <c r="D63" t="s">
        <v>12</v>
      </c>
      <c r="E63" t="s">
        <v>14</v>
      </c>
      <c r="F63" s="27">
        <f>SUM(F60:F62,F11:F58)</f>
        <v>0</v>
      </c>
      <c r="G63" s="27">
        <f t="shared" ref="G63:AE63" si="13">SUM(G60:G62,G11:G58)</f>
        <v>0</v>
      </c>
      <c r="H63" s="27">
        <f t="shared" ref="H63:J63" si="14">SUM(H60:H62,H11:H58)</f>
        <v>4</v>
      </c>
      <c r="I63" s="27">
        <f t="shared" si="14"/>
        <v>7</v>
      </c>
      <c r="J63" s="27">
        <f t="shared" si="14"/>
        <v>6</v>
      </c>
      <c r="K63" s="82">
        <f t="shared" si="13"/>
        <v>7</v>
      </c>
      <c r="L63" s="27">
        <f t="shared" ref="L63:O63" si="15">SUM(L60:L62,L11:L58)</f>
        <v>5</v>
      </c>
      <c r="M63" s="82">
        <f t="shared" si="15"/>
        <v>4</v>
      </c>
      <c r="N63" s="27">
        <f t="shared" si="15"/>
        <v>0</v>
      </c>
      <c r="O63" s="82">
        <f t="shared" si="15"/>
        <v>0</v>
      </c>
      <c r="P63" s="27">
        <f t="shared" si="13"/>
        <v>0</v>
      </c>
      <c r="Q63" s="82">
        <f t="shared" si="13"/>
        <v>0</v>
      </c>
      <c r="R63" s="27">
        <f t="shared" si="13"/>
        <v>0</v>
      </c>
      <c r="S63" s="82">
        <f t="shared" si="13"/>
        <v>0</v>
      </c>
      <c r="T63" s="27">
        <f t="shared" si="13"/>
        <v>0</v>
      </c>
      <c r="U63" s="82">
        <f t="shared" si="13"/>
        <v>0</v>
      </c>
      <c r="V63" s="27">
        <f t="shared" si="13"/>
        <v>0</v>
      </c>
      <c r="W63" s="82">
        <f t="shared" si="13"/>
        <v>0</v>
      </c>
      <c r="X63" s="27">
        <f t="shared" si="13"/>
        <v>0</v>
      </c>
      <c r="Y63" s="82">
        <f t="shared" si="13"/>
        <v>0</v>
      </c>
      <c r="Z63" s="82">
        <f t="shared" ref="Z63:AA63" si="16">SUM(Z60:Z62,Z11:Z58)</f>
        <v>0</v>
      </c>
      <c r="AA63" s="82">
        <f t="shared" si="16"/>
        <v>0</v>
      </c>
      <c r="AB63" s="27"/>
      <c r="AC63" s="82"/>
      <c r="AD63" s="27">
        <f t="shared" si="13"/>
        <v>15</v>
      </c>
      <c r="AE63" s="27">
        <f t="shared" si="13"/>
        <v>18</v>
      </c>
      <c r="AI63" s="21"/>
    </row>
    <row r="64" spans="2:41" x14ac:dyDescent="0.25">
      <c r="B64" s="26"/>
      <c r="D64" t="s">
        <v>12</v>
      </c>
      <c r="E64" t="s">
        <v>15</v>
      </c>
      <c r="F64" s="27">
        <f>F63/$F$5</f>
        <v>0</v>
      </c>
      <c r="G64" s="27">
        <f>G63/$F$5</f>
        <v>0</v>
      </c>
      <c r="H64" s="27">
        <f t="shared" ref="H64:J64" si="17">H63/$F$5</f>
        <v>8.3333333333333329E-2</v>
      </c>
      <c r="I64" s="27">
        <f t="shared" si="17"/>
        <v>0.14583333333333334</v>
      </c>
      <c r="J64" s="27">
        <f t="shared" si="17"/>
        <v>0.125</v>
      </c>
      <c r="K64" s="82">
        <f>K63/$F$5</f>
        <v>0.14583333333333334</v>
      </c>
      <c r="L64" s="27">
        <f t="shared" ref="L64:O64" si="18">L63/$F$5</f>
        <v>0.10416666666666667</v>
      </c>
      <c r="M64" s="82">
        <f t="shared" si="18"/>
        <v>8.3333333333333329E-2</v>
      </c>
      <c r="N64" s="27">
        <f t="shared" si="18"/>
        <v>0</v>
      </c>
      <c r="O64" s="82">
        <f t="shared" si="18"/>
        <v>0</v>
      </c>
      <c r="P64" s="27">
        <f t="shared" ref="P64:Y64" si="19">P63/$F$5</f>
        <v>0</v>
      </c>
      <c r="Q64" s="82">
        <f t="shared" si="19"/>
        <v>0</v>
      </c>
      <c r="R64" s="27">
        <f t="shared" si="19"/>
        <v>0</v>
      </c>
      <c r="S64" s="82">
        <f t="shared" si="19"/>
        <v>0</v>
      </c>
      <c r="T64" s="27">
        <f t="shared" si="19"/>
        <v>0</v>
      </c>
      <c r="U64" s="82">
        <f t="shared" si="19"/>
        <v>0</v>
      </c>
      <c r="V64" s="27">
        <f t="shared" si="19"/>
        <v>0</v>
      </c>
      <c r="W64" s="82">
        <f t="shared" si="19"/>
        <v>0</v>
      </c>
      <c r="X64" s="27">
        <f t="shared" si="19"/>
        <v>0</v>
      </c>
      <c r="Y64" s="82">
        <f t="shared" si="19"/>
        <v>0</v>
      </c>
      <c r="Z64" s="82">
        <f t="shared" ref="Z64:AA64" si="20">Z63/$F$5</f>
        <v>0</v>
      </c>
      <c r="AA64" s="82">
        <f t="shared" si="20"/>
        <v>0</v>
      </c>
      <c r="AB64" s="27"/>
      <c r="AC64" s="82"/>
      <c r="AD64" s="27">
        <f>AD63/$F$5</f>
        <v>0.3125</v>
      </c>
      <c r="AE64" s="27">
        <f>AE63/$F$5</f>
        <v>0.375</v>
      </c>
      <c r="AI64" s="21"/>
    </row>
    <row r="65" spans="2:41" x14ac:dyDescent="0.25">
      <c r="B65" s="26"/>
      <c r="D65" t="s">
        <v>12</v>
      </c>
      <c r="E65" s="34" t="s">
        <v>94</v>
      </c>
      <c r="F65">
        <f>SUM(F62,F57:F60,F52:F54,F50,F44:F46,F42,F38:F40,F32:F35,F27,F29:F30,F15:F23)</f>
        <v>0</v>
      </c>
      <c r="G65">
        <f t="shared" ref="G65:AE65" si="21">SUM(G62,G57:G60,G52:G54,G50,G44:G46,G42,G38:G40,G32:G35,G27,G29:G30,G15:G23)</f>
        <v>0</v>
      </c>
      <c r="H65">
        <f t="shared" ref="H65:J65" si="22">SUM(H62,H57:H60,H52:H54,H50,H44:H46,H42,H38:H40,H32:H35,H27,H29:H30,H15:H23)</f>
        <v>4</v>
      </c>
      <c r="I65">
        <f t="shared" si="22"/>
        <v>7</v>
      </c>
      <c r="J65">
        <f t="shared" si="22"/>
        <v>5</v>
      </c>
      <c r="K65" s="26">
        <f t="shared" si="21"/>
        <v>7</v>
      </c>
      <c r="L65">
        <f t="shared" ref="L65:O65" si="23">SUM(L62,L57:L60,L52:L54,L50,L44:L46,L42,L38:L40,L32:L35,L27,L29:L30,L15:L23)</f>
        <v>4</v>
      </c>
      <c r="M65" s="26">
        <f t="shared" si="23"/>
        <v>4</v>
      </c>
      <c r="N65">
        <f t="shared" si="23"/>
        <v>0</v>
      </c>
      <c r="O65" s="26">
        <f t="shared" si="23"/>
        <v>0</v>
      </c>
      <c r="P65">
        <f t="shared" si="21"/>
        <v>0</v>
      </c>
      <c r="Q65" s="26">
        <f t="shared" si="21"/>
        <v>0</v>
      </c>
      <c r="R65">
        <f t="shared" si="21"/>
        <v>0</v>
      </c>
      <c r="S65" s="26">
        <f t="shared" si="21"/>
        <v>0</v>
      </c>
      <c r="T65">
        <f t="shared" si="21"/>
        <v>0</v>
      </c>
      <c r="U65" s="26">
        <f t="shared" si="21"/>
        <v>0</v>
      </c>
      <c r="V65">
        <f t="shared" si="21"/>
        <v>0</v>
      </c>
      <c r="W65" s="26">
        <f t="shared" si="21"/>
        <v>0</v>
      </c>
      <c r="X65">
        <f t="shared" si="21"/>
        <v>0</v>
      </c>
      <c r="Y65" s="26">
        <f t="shared" si="21"/>
        <v>0</v>
      </c>
      <c r="Z65" s="26">
        <f t="shared" ref="Z65:AA65" si="24">SUM(Z62,Z57:Z60,Z52:Z54,Z50,Z44:Z46,Z42,Z38:Z40,Z32:Z35,Z27,Z29:Z30,Z15:Z23)</f>
        <v>0</v>
      </c>
      <c r="AA65" s="26">
        <f t="shared" si="24"/>
        <v>0</v>
      </c>
      <c r="AD65">
        <f t="shared" si="21"/>
        <v>13</v>
      </c>
      <c r="AE65">
        <f t="shared" si="21"/>
        <v>18</v>
      </c>
      <c r="AH65" s="42"/>
      <c r="AI65" s="21"/>
    </row>
    <row r="66" spans="2:41" x14ac:dyDescent="0.25">
      <c r="B66" s="26"/>
      <c r="D66" t="s">
        <v>12</v>
      </c>
      <c r="E66" s="34" t="s">
        <v>95</v>
      </c>
      <c r="F66">
        <f>F65/$J$5</f>
        <v>0</v>
      </c>
      <c r="G66">
        <f>G65/$J$5</f>
        <v>0</v>
      </c>
      <c r="H66">
        <f t="shared" ref="H66:I66" si="25">H65/$J$5</f>
        <v>0.13793103448275862</v>
      </c>
      <c r="I66">
        <f t="shared" si="25"/>
        <v>0.2413793103448276</v>
      </c>
      <c r="J66">
        <f>J65/$J$5</f>
        <v>0.17241379310344829</v>
      </c>
      <c r="K66" s="26">
        <f>K65/$J$5</f>
        <v>0.2413793103448276</v>
      </c>
      <c r="L66">
        <f t="shared" ref="L66:O66" si="26">L65/$J$5</f>
        <v>0.13793103448275862</v>
      </c>
      <c r="M66" s="26">
        <f t="shared" si="26"/>
        <v>0.13793103448275862</v>
      </c>
      <c r="N66">
        <f t="shared" si="26"/>
        <v>0</v>
      </c>
      <c r="O66" s="26">
        <f t="shared" si="26"/>
        <v>0</v>
      </c>
      <c r="P66">
        <f t="shared" ref="P66:Y66" si="27">P65/$J$5</f>
        <v>0</v>
      </c>
      <c r="Q66" s="26">
        <f t="shared" si="27"/>
        <v>0</v>
      </c>
      <c r="R66">
        <f t="shared" si="27"/>
        <v>0</v>
      </c>
      <c r="S66" s="26">
        <f t="shared" si="27"/>
        <v>0</v>
      </c>
      <c r="T66">
        <f t="shared" si="27"/>
        <v>0</v>
      </c>
      <c r="U66" s="26">
        <f t="shared" si="27"/>
        <v>0</v>
      </c>
      <c r="V66">
        <f t="shared" si="27"/>
        <v>0</v>
      </c>
      <c r="W66" s="26">
        <f t="shared" si="27"/>
        <v>0</v>
      </c>
      <c r="X66">
        <f t="shared" si="27"/>
        <v>0</v>
      </c>
      <c r="Y66" s="26">
        <f t="shared" si="27"/>
        <v>0</v>
      </c>
      <c r="Z66" s="26">
        <f t="shared" ref="Z66:AA66" si="28">Z65/$J$5</f>
        <v>0</v>
      </c>
      <c r="AA66" s="26">
        <f t="shared" si="28"/>
        <v>0</v>
      </c>
      <c r="AD66">
        <f>AD65/$J$5</f>
        <v>0.44827586206896552</v>
      </c>
      <c r="AE66">
        <f>AE65/$J$5</f>
        <v>0.62068965517241381</v>
      </c>
      <c r="AH66" s="42"/>
      <c r="AI66" s="21"/>
    </row>
    <row r="67" spans="2:41" x14ac:dyDescent="0.25">
      <c r="B67" s="26"/>
      <c r="D67" t="s">
        <v>12</v>
      </c>
      <c r="E67" s="34" t="s">
        <v>96</v>
      </c>
      <c r="F67" s="27">
        <f>(SUM(F61,F55:F56,F51,F47:F49,F43,F41,F36:F37,F31,F28,F26,F24,F11:F14))</f>
        <v>0</v>
      </c>
      <c r="G67" s="27">
        <f t="shared" ref="G67:AE67" si="29">(SUM(G61,G55:G56,G51,G47:G49,G43,G41,G36:G37,G31,G28,G26,G24,G11:G14))</f>
        <v>0</v>
      </c>
      <c r="H67" s="27">
        <f t="shared" ref="H67:J67" si="30">(SUM(H61,H55:H56,H51,H47:H49,H43,H41,H36:H37,H31,H28,H26,H24,H11:H14))</f>
        <v>0</v>
      </c>
      <c r="I67" s="27">
        <f t="shared" si="30"/>
        <v>0</v>
      </c>
      <c r="J67" s="27">
        <f t="shared" si="30"/>
        <v>1</v>
      </c>
      <c r="K67" s="82">
        <f t="shared" si="29"/>
        <v>0</v>
      </c>
      <c r="L67" s="27">
        <f t="shared" ref="L67:O67" si="31">(SUM(L61,L55:L56,L51,L47:L49,L43,L41,L36:L37,L31,L28,L26,L24,L11:L14))</f>
        <v>1</v>
      </c>
      <c r="M67" s="82">
        <f t="shared" si="31"/>
        <v>0</v>
      </c>
      <c r="N67" s="27">
        <f t="shared" si="31"/>
        <v>0</v>
      </c>
      <c r="O67" s="82">
        <f t="shared" si="31"/>
        <v>0</v>
      </c>
      <c r="P67" s="27">
        <f t="shared" si="29"/>
        <v>0</v>
      </c>
      <c r="Q67" s="82">
        <f t="shared" si="29"/>
        <v>0</v>
      </c>
      <c r="R67" s="27">
        <f t="shared" si="29"/>
        <v>0</v>
      </c>
      <c r="S67" s="82">
        <f t="shared" si="29"/>
        <v>0</v>
      </c>
      <c r="T67" s="27">
        <f t="shared" si="29"/>
        <v>0</v>
      </c>
      <c r="U67" s="82">
        <f t="shared" si="29"/>
        <v>0</v>
      </c>
      <c r="V67" s="27">
        <f t="shared" si="29"/>
        <v>0</v>
      </c>
      <c r="W67" s="82">
        <f t="shared" si="29"/>
        <v>0</v>
      </c>
      <c r="X67" s="27">
        <f t="shared" si="29"/>
        <v>0</v>
      </c>
      <c r="Y67" s="82">
        <f t="shared" si="29"/>
        <v>0</v>
      </c>
      <c r="Z67" s="82">
        <f t="shared" ref="Z67:AA67" si="32">(SUM(Z61,Z55:Z56,Z51,Z47:Z49,Z43,Z41,Z36:Z37,Z31,Z28,Z26,Z24,Z11:Z14))</f>
        <v>0</v>
      </c>
      <c r="AA67" s="82">
        <f t="shared" si="32"/>
        <v>0</v>
      </c>
      <c r="AB67" s="27"/>
      <c r="AC67" s="82"/>
      <c r="AD67" s="27">
        <f t="shared" si="29"/>
        <v>2</v>
      </c>
      <c r="AE67" s="27">
        <f t="shared" si="29"/>
        <v>0</v>
      </c>
      <c r="AF67" s="27">
        <f t="shared" ref="AF67" si="33">AF63-AF65</f>
        <v>0</v>
      </c>
      <c r="AH67" s="42"/>
      <c r="AI67" s="21"/>
    </row>
    <row r="68" spans="2:41" x14ac:dyDescent="0.25">
      <c r="B68" s="26"/>
      <c r="D68" t="s">
        <v>12</v>
      </c>
      <c r="E68" s="34" t="s">
        <v>97</v>
      </c>
      <c r="F68" s="27">
        <f>F67/$G$5</f>
        <v>0</v>
      </c>
      <c r="G68" s="27">
        <f>G67/$G$5</f>
        <v>0</v>
      </c>
      <c r="H68" s="27">
        <f t="shared" ref="H68:J68" si="34">H67/$G$5</f>
        <v>0</v>
      </c>
      <c r="I68" s="27">
        <f t="shared" si="34"/>
        <v>0</v>
      </c>
      <c r="J68" s="27">
        <f t="shared" si="34"/>
        <v>5.2631578947368418E-2</v>
      </c>
      <c r="K68" s="82">
        <f>K67/$G$5</f>
        <v>0</v>
      </c>
      <c r="L68" s="27">
        <f t="shared" ref="L68:O68" si="35">L67/$G$5</f>
        <v>5.2631578947368418E-2</v>
      </c>
      <c r="M68" s="82">
        <f t="shared" si="35"/>
        <v>0</v>
      </c>
      <c r="N68" s="27">
        <f t="shared" si="35"/>
        <v>0</v>
      </c>
      <c r="O68" s="82">
        <f t="shared" si="35"/>
        <v>0</v>
      </c>
      <c r="P68" s="27">
        <f t="shared" ref="P68:Y68" si="36">P67/$G$5</f>
        <v>0</v>
      </c>
      <c r="Q68" s="82">
        <f t="shared" si="36"/>
        <v>0</v>
      </c>
      <c r="R68" s="27">
        <f t="shared" si="36"/>
        <v>0</v>
      </c>
      <c r="S68" s="82">
        <f t="shared" si="36"/>
        <v>0</v>
      </c>
      <c r="T68" s="27">
        <f t="shared" si="36"/>
        <v>0</v>
      </c>
      <c r="U68" s="82">
        <f t="shared" si="36"/>
        <v>0</v>
      </c>
      <c r="V68" s="27">
        <f t="shared" si="36"/>
        <v>0</v>
      </c>
      <c r="W68" s="82">
        <f t="shared" si="36"/>
        <v>0</v>
      </c>
      <c r="X68" s="27">
        <f t="shared" si="36"/>
        <v>0</v>
      </c>
      <c r="Y68" s="82">
        <f t="shared" si="36"/>
        <v>0</v>
      </c>
      <c r="Z68" s="82">
        <f t="shared" ref="Z68:AA68" si="37">Z67/$G$5</f>
        <v>0</v>
      </c>
      <c r="AA68" s="82">
        <f t="shared" si="37"/>
        <v>0</v>
      </c>
      <c r="AB68" s="27"/>
      <c r="AC68" s="82"/>
      <c r="AD68" s="27">
        <f>AD67/$G$5</f>
        <v>0.10526315789473684</v>
      </c>
      <c r="AE68" s="27">
        <f>AE67/$G$5</f>
        <v>0</v>
      </c>
      <c r="AF68" s="27">
        <f>AF67/$G$5</f>
        <v>0</v>
      </c>
      <c r="AH68" s="42"/>
      <c r="AI68" s="21"/>
    </row>
    <row r="69" spans="2:41" x14ac:dyDescent="0.25">
      <c r="B69" s="26"/>
      <c r="D69" t="s">
        <v>12</v>
      </c>
      <c r="E69" s="34" t="s">
        <v>226</v>
      </c>
      <c r="F69">
        <f>SUM(F62,F60,F58,F52:F54,F44:F46,F40,F38,F34,F32,F29:F30,F27,F23,F21,F15:F18)</f>
        <v>0</v>
      </c>
      <c r="G69">
        <f t="shared" ref="G69:AE69" si="38">SUM(G62,G60,G58,G52:G54,G44:G46,G40,G38,G34,G32,G29:G30,G27,G23,G21,G15:G18)</f>
        <v>0</v>
      </c>
      <c r="H69">
        <f t="shared" ref="H69:J69" si="39">SUM(H62,H60,H58,H52:H54,H44:H46,H40,H38,H34,H32,H29:H30,H27,H23,H21,H15:H18)</f>
        <v>3</v>
      </c>
      <c r="I69">
        <f t="shared" si="39"/>
        <v>5</v>
      </c>
      <c r="J69">
        <f t="shared" si="39"/>
        <v>5</v>
      </c>
      <c r="K69" s="26">
        <f t="shared" si="38"/>
        <v>7</v>
      </c>
      <c r="L69">
        <f t="shared" ref="L69:O69" si="40">SUM(L62,L60,L58,L52:L54,L44:L46,L40,L38,L34,L32,L29:L30,L27,L23,L21,L15:L18)</f>
        <v>2</v>
      </c>
      <c r="M69" s="26">
        <f t="shared" si="40"/>
        <v>2</v>
      </c>
      <c r="N69">
        <f t="shared" si="40"/>
        <v>0</v>
      </c>
      <c r="O69" s="26">
        <f t="shared" si="40"/>
        <v>0</v>
      </c>
      <c r="P69">
        <f t="shared" si="38"/>
        <v>0</v>
      </c>
      <c r="Q69" s="26">
        <f t="shared" si="38"/>
        <v>0</v>
      </c>
      <c r="R69">
        <f t="shared" si="38"/>
        <v>0</v>
      </c>
      <c r="S69" s="26">
        <f t="shared" si="38"/>
        <v>0</v>
      </c>
      <c r="T69">
        <f t="shared" si="38"/>
        <v>0</v>
      </c>
      <c r="U69" s="26">
        <f t="shared" si="38"/>
        <v>0</v>
      </c>
      <c r="V69">
        <f t="shared" si="38"/>
        <v>0</v>
      </c>
      <c r="W69" s="26">
        <f t="shared" si="38"/>
        <v>0</v>
      </c>
      <c r="X69">
        <f t="shared" si="38"/>
        <v>0</v>
      </c>
      <c r="Y69" s="26">
        <f t="shared" si="38"/>
        <v>0</v>
      </c>
      <c r="Z69" s="26">
        <f t="shared" ref="Z69:AA69" si="41">SUM(Z62,Z60,Z58,Z52:Z54,Z44:Z46,Z40,Z38,Z34,Z32,Z29:Z30,Z27,Z23,Z21,Z15:Z18)</f>
        <v>0</v>
      </c>
      <c r="AA69" s="26">
        <f t="shared" si="41"/>
        <v>0</v>
      </c>
      <c r="AD69">
        <f t="shared" si="38"/>
        <v>10</v>
      </c>
      <c r="AE69">
        <f t="shared" si="38"/>
        <v>14</v>
      </c>
      <c r="AH69" s="23"/>
      <c r="AI69" s="21"/>
    </row>
    <row r="70" spans="2:41" x14ac:dyDescent="0.25">
      <c r="B70" s="26"/>
      <c r="D70" t="s">
        <v>12</v>
      </c>
      <c r="E70" s="34" t="s">
        <v>227</v>
      </c>
      <c r="F70">
        <f>F69/$K$5</f>
        <v>0</v>
      </c>
      <c r="G70">
        <f>G69/$K$5</f>
        <v>0</v>
      </c>
      <c r="H70">
        <f t="shared" ref="H70:I70" si="42">H69/$K$5</f>
        <v>0.13636363636363635</v>
      </c>
      <c r="I70">
        <f t="shared" si="42"/>
        <v>0.22727272727272727</v>
      </c>
      <c r="J70">
        <f>J69/$K$5</f>
        <v>0.22727272727272727</v>
      </c>
      <c r="K70" s="26">
        <f>K69/$K$5</f>
        <v>0.31818181818181818</v>
      </c>
      <c r="L70">
        <f t="shared" ref="L70:O70" si="43">L69/$K$5</f>
        <v>9.0909090909090912E-2</v>
      </c>
      <c r="M70" s="26">
        <f t="shared" si="43"/>
        <v>9.0909090909090912E-2</v>
      </c>
      <c r="N70">
        <f t="shared" si="43"/>
        <v>0</v>
      </c>
      <c r="O70" s="26">
        <f t="shared" si="43"/>
        <v>0</v>
      </c>
      <c r="P70">
        <f t="shared" ref="P70:Y70" si="44">P69/$K$5</f>
        <v>0</v>
      </c>
      <c r="Q70" s="26">
        <f t="shared" si="44"/>
        <v>0</v>
      </c>
      <c r="R70">
        <f t="shared" si="44"/>
        <v>0</v>
      </c>
      <c r="S70" s="26">
        <f t="shared" si="44"/>
        <v>0</v>
      </c>
      <c r="T70">
        <f t="shared" si="44"/>
        <v>0</v>
      </c>
      <c r="U70" s="26">
        <f t="shared" si="44"/>
        <v>0</v>
      </c>
      <c r="V70">
        <f t="shared" si="44"/>
        <v>0</v>
      </c>
      <c r="W70" s="26">
        <f t="shared" si="44"/>
        <v>0</v>
      </c>
      <c r="X70">
        <f t="shared" si="44"/>
        <v>0</v>
      </c>
      <c r="Y70" s="26">
        <f t="shared" si="44"/>
        <v>0</v>
      </c>
      <c r="Z70" s="26">
        <f t="shared" ref="Z70:AA70" si="45">Z69/$K$5</f>
        <v>0</v>
      </c>
      <c r="AA70" s="26">
        <f t="shared" si="45"/>
        <v>0</v>
      </c>
      <c r="AD70">
        <f>AD69/$K$5</f>
        <v>0.45454545454545453</v>
      </c>
      <c r="AE70">
        <f>AE69/$K$5</f>
        <v>0.63636363636363635</v>
      </c>
      <c r="AH70" s="23">
        <f>AE70-AD70</f>
        <v>0.18181818181818182</v>
      </c>
      <c r="AI70" s="21"/>
    </row>
    <row r="71" spans="2:41" x14ac:dyDescent="0.25">
      <c r="B71" s="26"/>
      <c r="D71" t="s">
        <v>12</v>
      </c>
      <c r="E71" s="34" t="s">
        <v>232</v>
      </c>
      <c r="F71">
        <f>SUM(F57,F50,F42,F39,F35,F33,F22,F19)</f>
        <v>0</v>
      </c>
      <c r="G71">
        <f t="shared" ref="G71:AE71" si="46">SUM(G57,G50,G42,G39,G35,G33,G22,G19)</f>
        <v>0</v>
      </c>
      <c r="H71">
        <f t="shared" ref="H71:J71" si="47">SUM(H57,H50,H42,H39,H35,H33,H22,H19)</f>
        <v>1</v>
      </c>
      <c r="I71">
        <f t="shared" si="47"/>
        <v>2</v>
      </c>
      <c r="J71">
        <f t="shared" si="47"/>
        <v>0</v>
      </c>
      <c r="K71" s="26">
        <f t="shared" si="46"/>
        <v>0</v>
      </c>
      <c r="L71">
        <f t="shared" ref="L71:O71" si="48">SUM(L57,L50,L42,L39,L35,L33,L22,L19)</f>
        <v>2</v>
      </c>
      <c r="M71" s="26">
        <f t="shared" si="48"/>
        <v>2</v>
      </c>
      <c r="N71">
        <f t="shared" si="48"/>
        <v>0</v>
      </c>
      <c r="O71" s="26">
        <f t="shared" si="48"/>
        <v>0</v>
      </c>
      <c r="P71">
        <f t="shared" si="46"/>
        <v>0</v>
      </c>
      <c r="Q71" s="26">
        <f t="shared" si="46"/>
        <v>0</v>
      </c>
      <c r="R71">
        <f t="shared" si="46"/>
        <v>0</v>
      </c>
      <c r="S71" s="26">
        <f t="shared" si="46"/>
        <v>0</v>
      </c>
      <c r="T71">
        <f t="shared" si="46"/>
        <v>0</v>
      </c>
      <c r="U71" s="26">
        <f t="shared" si="46"/>
        <v>0</v>
      </c>
      <c r="V71">
        <f t="shared" si="46"/>
        <v>0</v>
      </c>
      <c r="W71" s="26">
        <f t="shared" si="46"/>
        <v>0</v>
      </c>
      <c r="X71">
        <f t="shared" si="46"/>
        <v>0</v>
      </c>
      <c r="Y71" s="26">
        <f t="shared" si="46"/>
        <v>0</v>
      </c>
      <c r="Z71" s="26">
        <f t="shared" ref="Z71:AA71" si="49">SUM(Z57,Z50,Z42,Z39,Z35,Z33,Z22,Z19)</f>
        <v>0</v>
      </c>
      <c r="AA71" s="26">
        <f t="shared" si="49"/>
        <v>0</v>
      </c>
      <c r="AD71">
        <f t="shared" si="46"/>
        <v>3</v>
      </c>
      <c r="AE71">
        <f t="shared" si="46"/>
        <v>4</v>
      </c>
      <c r="AH71" s="42"/>
      <c r="AI71" s="21"/>
    </row>
    <row r="72" spans="2:41" x14ac:dyDescent="0.25">
      <c r="B72" s="26"/>
      <c r="D72" t="s">
        <v>12</v>
      </c>
      <c r="E72" s="34" t="s">
        <v>233</v>
      </c>
      <c r="F72">
        <f>F71/$P$5</f>
        <v>0</v>
      </c>
      <c r="G72">
        <f>G71/$P$5</f>
        <v>0</v>
      </c>
      <c r="H72">
        <f t="shared" ref="H72:I72" si="50">H71/$P$5</f>
        <v>0.14285714285714285</v>
      </c>
      <c r="I72">
        <f t="shared" si="50"/>
        <v>0.2857142857142857</v>
      </c>
      <c r="J72">
        <f>J71/$P$5</f>
        <v>0</v>
      </c>
      <c r="K72" s="26">
        <f>K71/$P$5</f>
        <v>0</v>
      </c>
      <c r="L72">
        <f t="shared" ref="L72:O72" si="51">L71/$P$5</f>
        <v>0.2857142857142857</v>
      </c>
      <c r="M72" s="26">
        <f t="shared" si="51"/>
        <v>0.2857142857142857</v>
      </c>
      <c r="N72">
        <f t="shared" si="51"/>
        <v>0</v>
      </c>
      <c r="O72" s="26">
        <f t="shared" si="51"/>
        <v>0</v>
      </c>
      <c r="P72">
        <f t="shared" ref="P72:Y72" si="52">P71/$P$5</f>
        <v>0</v>
      </c>
      <c r="Q72" s="26">
        <f t="shared" si="52"/>
        <v>0</v>
      </c>
      <c r="R72">
        <f t="shared" si="52"/>
        <v>0</v>
      </c>
      <c r="S72" s="26">
        <f t="shared" si="52"/>
        <v>0</v>
      </c>
      <c r="T72">
        <f t="shared" si="52"/>
        <v>0</v>
      </c>
      <c r="U72" s="26">
        <f t="shared" si="52"/>
        <v>0</v>
      </c>
      <c r="V72">
        <f t="shared" si="52"/>
        <v>0</v>
      </c>
      <c r="W72" s="26">
        <f t="shared" si="52"/>
        <v>0</v>
      </c>
      <c r="X72">
        <f t="shared" si="52"/>
        <v>0</v>
      </c>
      <c r="Y72" s="26">
        <f t="shared" si="52"/>
        <v>0</v>
      </c>
      <c r="Z72" s="26">
        <f t="shared" ref="Z72:AA72" si="53">Z71/$P$5</f>
        <v>0</v>
      </c>
      <c r="AA72" s="26">
        <f t="shared" si="53"/>
        <v>0</v>
      </c>
      <c r="AD72">
        <f>AD71/$P$5</f>
        <v>0.42857142857142855</v>
      </c>
      <c r="AE72">
        <f>AE71/$P$5</f>
        <v>0.5714285714285714</v>
      </c>
      <c r="AF72" s="21"/>
      <c r="AG72" s="21"/>
      <c r="AH72" s="42">
        <f t="shared" ref="AH72" si="54">AE72-AD72</f>
        <v>0.14285714285714285</v>
      </c>
      <c r="AI72" s="21"/>
      <c r="AJ72" s="21"/>
      <c r="AK72" s="21"/>
      <c r="AL72" s="21"/>
      <c r="AM72" s="21"/>
      <c r="AN72" s="21"/>
      <c r="AO72" s="21"/>
    </row>
    <row r="73" spans="2:41" x14ac:dyDescent="0.25">
      <c r="B73" s="26"/>
      <c r="E73" s="34"/>
      <c r="G73" s="26"/>
      <c r="H73" s="61"/>
      <c r="I73" s="26"/>
      <c r="J73" s="26"/>
      <c r="L73" s="61"/>
      <c r="N73" s="61"/>
      <c r="AE73" s="26"/>
      <c r="AH73" s="42"/>
      <c r="AI73" s="21"/>
    </row>
    <row r="74" spans="2:41" x14ac:dyDescent="0.25">
      <c r="B74" s="26"/>
      <c r="E74" s="44" t="s">
        <v>84</v>
      </c>
      <c r="H74" s="61"/>
      <c r="L74" s="61"/>
      <c r="N74" s="61"/>
      <c r="AI74" s="21"/>
    </row>
    <row r="75" spans="2:41" x14ac:dyDescent="0.25">
      <c r="B75" s="26"/>
      <c r="D75" s="39" t="s">
        <v>9</v>
      </c>
      <c r="H75" s="61"/>
      <c r="J75" s="43" t="s">
        <v>114</v>
      </c>
      <c r="L75" s="61"/>
      <c r="N75" s="61"/>
      <c r="V75" s="43" t="s">
        <v>117</v>
      </c>
      <c r="AD75" s="39" t="s">
        <v>10</v>
      </c>
      <c r="AE75" s="39" t="s">
        <v>10</v>
      </c>
      <c r="AG75" t="s">
        <v>4</v>
      </c>
      <c r="AH75" s="1" t="s">
        <v>5</v>
      </c>
      <c r="AI75" s="21"/>
      <c r="AJ75" t="s">
        <v>6</v>
      </c>
      <c r="AK75" t="s">
        <v>10</v>
      </c>
      <c r="AL75" t="s">
        <v>11</v>
      </c>
      <c r="AN75" t="str">
        <f t="shared" si="1"/>
        <v>vt</v>
      </c>
      <c r="AO75" t="str">
        <f t="shared" si="2"/>
        <v>vt</v>
      </c>
    </row>
    <row r="76" spans="2:41" x14ac:dyDescent="0.25">
      <c r="B76" s="26"/>
      <c r="F76" s="24">
        <f>F8</f>
        <v>1</v>
      </c>
      <c r="G76" s="24">
        <f>G8</f>
        <v>1</v>
      </c>
      <c r="H76" s="24">
        <f t="shared" ref="H76:I76" si="55">H8</f>
        <v>1</v>
      </c>
      <c r="I76" s="24">
        <f t="shared" si="55"/>
        <v>1</v>
      </c>
      <c r="J76" s="24">
        <f t="shared" ref="J76:K76" si="56">J8</f>
        <v>1</v>
      </c>
      <c r="K76" s="4">
        <f t="shared" si="56"/>
        <v>1</v>
      </c>
      <c r="L76" s="62">
        <f t="shared" ref="L76:O76" si="57">L8</f>
        <v>1</v>
      </c>
      <c r="M76" s="4">
        <f t="shared" si="57"/>
        <v>1</v>
      </c>
      <c r="N76" s="62">
        <f t="shared" si="57"/>
        <v>0</v>
      </c>
      <c r="O76" s="4">
        <f t="shared" si="57"/>
        <v>0</v>
      </c>
      <c r="P76" s="24">
        <f t="shared" ref="P76:AE76" si="58">P8</f>
        <v>0</v>
      </c>
      <c r="Q76" s="4">
        <f t="shared" si="58"/>
        <v>0</v>
      </c>
      <c r="R76" s="24">
        <f t="shared" si="58"/>
        <v>0</v>
      </c>
      <c r="S76" s="4">
        <f t="shared" si="58"/>
        <v>0</v>
      </c>
      <c r="T76" s="4">
        <f t="shared" si="58"/>
        <v>0</v>
      </c>
      <c r="U76" s="4">
        <f t="shared" si="58"/>
        <v>0</v>
      </c>
      <c r="V76" s="24">
        <f t="shared" si="58"/>
        <v>0</v>
      </c>
      <c r="W76" s="4">
        <f t="shared" si="58"/>
        <v>0</v>
      </c>
      <c r="X76" s="24">
        <f>X8</f>
        <v>0</v>
      </c>
      <c r="Y76" s="4">
        <f t="shared" ref="Y76:AC76" si="59">Y8</f>
        <v>0</v>
      </c>
      <c r="Z76" s="24">
        <f t="shared" si="59"/>
        <v>0</v>
      </c>
      <c r="AA76" s="4">
        <f t="shared" si="59"/>
        <v>0</v>
      </c>
      <c r="AB76" s="24">
        <f t="shared" si="59"/>
        <v>0</v>
      </c>
      <c r="AC76" s="4">
        <f t="shared" si="59"/>
        <v>0</v>
      </c>
      <c r="AD76" s="32">
        <f t="shared" si="58"/>
        <v>4</v>
      </c>
      <c r="AE76" s="32">
        <f t="shared" si="58"/>
        <v>4</v>
      </c>
      <c r="AI76" s="21"/>
      <c r="AN76">
        <f t="shared" si="1"/>
        <v>4</v>
      </c>
      <c r="AO76">
        <f t="shared" si="2"/>
        <v>4</v>
      </c>
    </row>
    <row r="77" spans="2:41" ht="75" customHeight="1" x14ac:dyDescent="0.25">
      <c r="B77" s="26"/>
      <c r="F77" s="78" t="str">
        <f>F9</f>
        <v>in belebter natur</v>
      </c>
      <c r="G77" s="78" t="str">
        <f t="shared" ref="G77:AE77" si="60">G9</f>
        <v>in animate nature</v>
      </c>
      <c r="H77" s="78" t="str">
        <f>H9</f>
        <v>setzt sich aus Photosynthese und Zellatmung zusammen</v>
      </c>
      <c r="I77" s="78" t="str">
        <f t="shared" ref="I77" si="61">I9</f>
        <v>is formed by photosynthesis and respiration</v>
      </c>
      <c r="J77" s="78" t="str">
        <f>J9</f>
        <v>CO2 in org. Produkte (z.B. Glucose) überführt und bei Rückreaktion umgekehrt</v>
      </c>
      <c r="K77" s="83" t="str">
        <f t="shared" si="60"/>
        <v>carbon dioxide reacts to form organic products (e.g. glucose) and the corresponding backward reaction</v>
      </c>
      <c r="L77" s="79" t="str">
        <f t="shared" ref="L77:O77" si="62">L9</f>
        <v>C immer chemisch gebunden in Produkten und Edukten</v>
      </c>
      <c r="M77" s="83" t="str">
        <f t="shared" si="62"/>
        <v>C is always chemically bonded in reactants and products</v>
      </c>
      <c r="N77" s="79">
        <f t="shared" si="62"/>
        <v>0</v>
      </c>
      <c r="O77" s="83">
        <f t="shared" si="62"/>
        <v>0</v>
      </c>
      <c r="P77" s="78">
        <f t="shared" si="60"/>
        <v>0</v>
      </c>
      <c r="Q77" s="83">
        <f t="shared" si="60"/>
        <v>0</v>
      </c>
      <c r="R77" s="95">
        <f t="shared" si="60"/>
        <v>0</v>
      </c>
      <c r="S77" s="83">
        <f t="shared" si="60"/>
        <v>0</v>
      </c>
      <c r="T77" s="83">
        <f t="shared" si="60"/>
        <v>0</v>
      </c>
      <c r="U77" s="83">
        <f t="shared" si="60"/>
        <v>0</v>
      </c>
      <c r="V77" s="83">
        <f t="shared" si="60"/>
        <v>0</v>
      </c>
      <c r="W77" s="83">
        <f t="shared" si="60"/>
        <v>0</v>
      </c>
      <c r="X77" s="78">
        <f t="shared" si="60"/>
        <v>0</v>
      </c>
      <c r="Y77" s="83">
        <f t="shared" si="60"/>
        <v>0</v>
      </c>
      <c r="Z77" s="78">
        <f t="shared" si="60"/>
        <v>0</v>
      </c>
      <c r="AA77" s="83">
        <f t="shared" si="60"/>
        <v>0</v>
      </c>
      <c r="AB77" s="78">
        <f t="shared" si="60"/>
        <v>0</v>
      </c>
      <c r="AC77" s="83">
        <f t="shared" si="60"/>
        <v>0</v>
      </c>
      <c r="AD77" s="32" t="str">
        <f t="shared" si="60"/>
        <v>Summe D</v>
      </c>
      <c r="AE77" s="32" t="str">
        <f t="shared" si="60"/>
        <v>Summe E</v>
      </c>
      <c r="AI77" s="40"/>
      <c r="AJ77" s="26"/>
      <c r="AN77" t="str">
        <f t="shared" si="1"/>
        <v>Summe D</v>
      </c>
      <c r="AO77" t="str">
        <f t="shared" si="2"/>
        <v>Summe E</v>
      </c>
    </row>
    <row r="78" spans="2:41" x14ac:dyDescent="0.25">
      <c r="B78" s="26"/>
      <c r="D78" s="8"/>
      <c r="E78" s="29"/>
      <c r="F78" s="9" t="s">
        <v>0</v>
      </c>
      <c r="G78" s="10" t="s">
        <v>1</v>
      </c>
      <c r="H78" s="41" t="s">
        <v>33</v>
      </c>
      <c r="I78" s="10" t="s">
        <v>34</v>
      </c>
      <c r="J78" s="15" t="s">
        <v>33</v>
      </c>
      <c r="K78" s="10" t="s">
        <v>34</v>
      </c>
      <c r="L78" s="41" t="s">
        <v>33</v>
      </c>
      <c r="M78" s="10" t="s">
        <v>34</v>
      </c>
      <c r="N78" s="41" t="s">
        <v>33</v>
      </c>
      <c r="O78" s="10" t="s">
        <v>34</v>
      </c>
      <c r="P78" s="11" t="s">
        <v>0</v>
      </c>
      <c r="Q78" s="12" t="s">
        <v>1</v>
      </c>
      <c r="R78" s="9" t="s">
        <v>0</v>
      </c>
      <c r="S78" s="10" t="s">
        <v>1</v>
      </c>
      <c r="T78" s="11" t="s">
        <v>0</v>
      </c>
      <c r="U78" s="12" t="s">
        <v>1</v>
      </c>
      <c r="V78" s="9" t="s">
        <v>0</v>
      </c>
      <c r="W78" s="10" t="s">
        <v>1</v>
      </c>
      <c r="X78" s="11" t="s">
        <v>0</v>
      </c>
      <c r="Y78" s="12" t="s">
        <v>1</v>
      </c>
      <c r="Z78" s="15"/>
      <c r="AA78" s="10"/>
      <c r="AB78" s="11" t="s">
        <v>0</v>
      </c>
      <c r="AC78" s="12" t="s">
        <v>1</v>
      </c>
      <c r="AD78" s="13" t="s">
        <v>0</v>
      </c>
      <c r="AE78" s="14" t="s">
        <v>1</v>
      </c>
      <c r="AI78" s="40" t="s">
        <v>29</v>
      </c>
      <c r="AJ78" s="26" t="s">
        <v>31</v>
      </c>
      <c r="AL78" t="s">
        <v>83</v>
      </c>
      <c r="AN78" t="str">
        <f t="shared" si="1"/>
        <v>D</v>
      </c>
      <c r="AO78" t="str">
        <f t="shared" si="2"/>
        <v>E</v>
      </c>
    </row>
    <row r="79" spans="2:41" x14ac:dyDescent="0.25">
      <c r="B79" s="26" t="s">
        <v>209</v>
      </c>
      <c r="C79" t="s">
        <v>209</v>
      </c>
      <c r="D79" s="43">
        <v>1</v>
      </c>
      <c r="E79" s="43" t="s">
        <v>35</v>
      </c>
      <c r="F79" s="76"/>
      <c r="G79" s="77"/>
      <c r="H79" s="62"/>
      <c r="I79" s="4"/>
      <c r="J79" s="42"/>
      <c r="K79" s="5"/>
      <c r="L79" s="63"/>
      <c r="M79" s="64"/>
      <c r="N79" s="59"/>
      <c r="O79" s="5"/>
      <c r="P79" s="24"/>
      <c r="Q79" s="4"/>
      <c r="R79" s="42"/>
      <c r="S79" s="5"/>
      <c r="T79" s="24"/>
      <c r="U79" s="4"/>
      <c r="V79" s="42"/>
      <c r="W79" s="5"/>
      <c r="X79" s="2"/>
      <c r="Y79" s="4"/>
      <c r="Z79" s="2"/>
      <c r="AA79" s="69"/>
      <c r="AB79" s="2"/>
      <c r="AC79" s="4"/>
      <c r="AD79" s="7">
        <f t="shared" ref="AD79:AD83" si="63">SUM(J79,F79,P79,R79,T79,V79,X79,Z79,L79,N79,H79)</f>
        <v>0</v>
      </c>
      <c r="AE79" s="6">
        <f t="shared" ref="AE79:AE83" si="64">SUM(K79,Y79,W79,U79,S79,Q79,G79,AC79,M79,O79,I79)</f>
        <v>0</v>
      </c>
      <c r="AI79" s="21"/>
      <c r="AJ79" s="26"/>
      <c r="AL79">
        <f t="shared" ref="AL79:AL110" si="65">D79</f>
        <v>1</v>
      </c>
      <c r="AN79">
        <f t="shared" si="1"/>
        <v>0</v>
      </c>
      <c r="AO79">
        <f t="shared" si="2"/>
        <v>0</v>
      </c>
    </row>
    <row r="80" spans="2:41" x14ac:dyDescent="0.25">
      <c r="B80" s="26" t="s">
        <v>209</v>
      </c>
      <c r="C80" t="s">
        <v>209</v>
      </c>
      <c r="D80" s="43">
        <v>2</v>
      </c>
      <c r="E80" s="43" t="s">
        <v>36</v>
      </c>
      <c r="F80" s="76"/>
      <c r="G80" s="77"/>
      <c r="H80" s="62"/>
      <c r="I80" s="4"/>
      <c r="J80" s="42"/>
      <c r="K80" s="5"/>
      <c r="L80" s="63"/>
      <c r="M80" s="64"/>
      <c r="N80" s="59"/>
      <c r="O80" s="5"/>
      <c r="P80" s="24"/>
      <c r="Q80" s="4"/>
      <c r="R80" s="42"/>
      <c r="S80" s="5"/>
      <c r="T80" s="24"/>
      <c r="U80" s="4"/>
      <c r="V80" s="42"/>
      <c r="W80" s="5"/>
      <c r="X80" s="2"/>
      <c r="Y80" s="4"/>
      <c r="Z80" s="2"/>
      <c r="AA80" s="69"/>
      <c r="AB80" s="2"/>
      <c r="AC80" s="4"/>
      <c r="AD80" s="7">
        <f t="shared" si="63"/>
        <v>0</v>
      </c>
      <c r="AE80" s="6">
        <f t="shared" si="64"/>
        <v>0</v>
      </c>
      <c r="AI80" s="42"/>
      <c r="AJ80" s="26"/>
      <c r="AL80">
        <f t="shared" si="65"/>
        <v>2</v>
      </c>
      <c r="AN80">
        <f t="shared" si="1"/>
        <v>0</v>
      </c>
      <c r="AO80">
        <f t="shared" si="2"/>
        <v>0</v>
      </c>
    </row>
    <row r="81" spans="2:60" x14ac:dyDescent="0.25">
      <c r="B81" s="26" t="s">
        <v>209</v>
      </c>
      <c r="C81" t="s">
        <v>209</v>
      </c>
      <c r="D81" s="43">
        <v>3</v>
      </c>
      <c r="E81" s="43" t="s">
        <v>37</v>
      </c>
      <c r="F81" s="76"/>
      <c r="G81" s="77"/>
      <c r="H81" s="62"/>
      <c r="I81" s="4"/>
      <c r="J81" s="42"/>
      <c r="K81" s="5"/>
      <c r="L81" s="63"/>
      <c r="M81" s="64"/>
      <c r="N81" s="59"/>
      <c r="O81" s="5"/>
      <c r="P81" s="24"/>
      <c r="Q81" s="4"/>
      <c r="R81" s="42"/>
      <c r="S81" s="5"/>
      <c r="T81" s="24"/>
      <c r="U81" s="4"/>
      <c r="V81" s="42"/>
      <c r="W81" s="5"/>
      <c r="X81" s="2"/>
      <c r="Y81" s="4"/>
      <c r="Z81" s="2"/>
      <c r="AA81" s="69"/>
      <c r="AB81" s="2"/>
      <c r="AC81" s="4"/>
      <c r="AD81" s="7">
        <f t="shared" si="63"/>
        <v>0</v>
      </c>
      <c r="AE81" s="6">
        <f t="shared" si="64"/>
        <v>0</v>
      </c>
      <c r="AI81" s="21"/>
      <c r="AJ81" s="26" t="s">
        <v>129</v>
      </c>
      <c r="AL81">
        <f t="shared" si="65"/>
        <v>3</v>
      </c>
      <c r="AN81">
        <f t="shared" ref="AN81:AO130" si="66">AD81</f>
        <v>0</v>
      </c>
      <c r="AO81">
        <f t="shared" ref="AO81:AO130" si="67">AE81</f>
        <v>0</v>
      </c>
    </row>
    <row r="82" spans="2:60" x14ac:dyDescent="0.25">
      <c r="B82" s="26" t="s">
        <v>209</v>
      </c>
      <c r="C82" t="s">
        <v>209</v>
      </c>
      <c r="D82" s="43">
        <v>4</v>
      </c>
      <c r="E82" s="43" t="s">
        <v>38</v>
      </c>
      <c r="F82" s="76"/>
      <c r="G82" s="77"/>
      <c r="H82" s="62"/>
      <c r="I82" s="4"/>
      <c r="J82" s="42"/>
      <c r="K82" s="5"/>
      <c r="L82" s="63"/>
      <c r="M82" s="64"/>
      <c r="N82" s="59"/>
      <c r="O82" s="5"/>
      <c r="P82" s="24"/>
      <c r="Q82" s="4"/>
      <c r="R82" s="42"/>
      <c r="S82" s="5"/>
      <c r="T82" s="24"/>
      <c r="U82" s="4"/>
      <c r="V82" s="42"/>
      <c r="W82" s="5"/>
      <c r="X82" s="2"/>
      <c r="Y82" s="4"/>
      <c r="Z82" s="2"/>
      <c r="AA82" s="69"/>
      <c r="AB82" s="2"/>
      <c r="AC82" s="4"/>
      <c r="AD82" s="7">
        <f t="shared" si="63"/>
        <v>0</v>
      </c>
      <c r="AE82" s="6">
        <f t="shared" si="64"/>
        <v>0</v>
      </c>
      <c r="AI82" s="21"/>
      <c r="AL82">
        <f t="shared" si="65"/>
        <v>4</v>
      </c>
      <c r="AN82">
        <f t="shared" si="66"/>
        <v>0</v>
      </c>
      <c r="AO82">
        <f t="shared" si="67"/>
        <v>0</v>
      </c>
    </row>
    <row r="83" spans="2:60" x14ac:dyDescent="0.25">
      <c r="B83" s="26" t="s">
        <v>209</v>
      </c>
      <c r="C83" t="s">
        <v>209</v>
      </c>
      <c r="D83" s="48">
        <v>5</v>
      </c>
      <c r="E83" s="48" t="s">
        <v>39</v>
      </c>
      <c r="F83" s="76"/>
      <c r="G83" s="77"/>
      <c r="H83" s="62"/>
      <c r="I83" s="4"/>
      <c r="J83" s="42"/>
      <c r="K83" s="5"/>
      <c r="L83" s="63"/>
      <c r="M83" s="64"/>
      <c r="N83" s="59"/>
      <c r="O83" s="5"/>
      <c r="P83" s="24"/>
      <c r="Q83" s="4"/>
      <c r="R83" s="42"/>
      <c r="S83" s="5"/>
      <c r="T83" s="17"/>
      <c r="U83" s="4"/>
      <c r="V83" s="42"/>
      <c r="W83" s="5"/>
      <c r="X83" s="2"/>
      <c r="Y83" s="4"/>
      <c r="Z83" s="2"/>
      <c r="AA83" s="69"/>
      <c r="AB83" s="2"/>
      <c r="AC83" s="4"/>
      <c r="AD83" s="7">
        <f t="shared" si="63"/>
        <v>0</v>
      </c>
      <c r="AE83" s="6">
        <f t="shared" si="64"/>
        <v>0</v>
      </c>
      <c r="AI83" s="21"/>
      <c r="AJ83" s="26" t="s">
        <v>131</v>
      </c>
      <c r="AL83">
        <f t="shared" si="65"/>
        <v>5</v>
      </c>
      <c r="AN83">
        <f t="shared" si="66"/>
        <v>0</v>
      </c>
      <c r="AO83">
        <f t="shared" si="67"/>
        <v>0</v>
      </c>
    </row>
    <row r="84" spans="2:60" x14ac:dyDescent="0.25">
      <c r="B84" s="26" t="s">
        <v>209</v>
      </c>
      <c r="C84" t="s">
        <v>209</v>
      </c>
      <c r="D84" s="48">
        <v>6</v>
      </c>
      <c r="E84" s="48" t="s">
        <v>40</v>
      </c>
      <c r="F84" s="76"/>
      <c r="G84" s="77"/>
      <c r="H84" s="62"/>
      <c r="I84" s="4"/>
      <c r="J84" s="42"/>
      <c r="K84" s="5"/>
      <c r="L84" s="63"/>
      <c r="M84" s="64"/>
      <c r="N84" s="59"/>
      <c r="O84" s="5"/>
      <c r="P84" s="24"/>
      <c r="Q84" s="4"/>
      <c r="R84" s="42"/>
      <c r="S84" s="5"/>
      <c r="T84" s="24"/>
      <c r="U84" s="4"/>
      <c r="V84" s="42"/>
      <c r="W84" s="5"/>
      <c r="X84" s="2"/>
      <c r="Y84" s="4"/>
      <c r="Z84" s="2"/>
      <c r="AA84" s="69"/>
      <c r="AB84" s="2"/>
      <c r="AC84" s="4"/>
      <c r="AD84" s="7">
        <f t="shared" ref="AD84:AD89" si="68">SUM(J84,F84,P84,R84,T84,V84,X84,Z84,L84,N84,H84)</f>
        <v>0</v>
      </c>
      <c r="AE84" s="6">
        <f t="shared" ref="AE84:AE89" si="69">SUM(K84,Y84,W84,U84,S84,Q84,G84,AC84,M84,O84,I84)</f>
        <v>0</v>
      </c>
      <c r="AI84" s="21" t="s">
        <v>113</v>
      </c>
      <c r="AJ84" s="26" t="s">
        <v>130</v>
      </c>
      <c r="AL84">
        <f t="shared" si="65"/>
        <v>6</v>
      </c>
      <c r="AN84">
        <f t="shared" si="66"/>
        <v>0</v>
      </c>
      <c r="AO84">
        <f t="shared" si="67"/>
        <v>0</v>
      </c>
    </row>
    <row r="85" spans="2:60" x14ac:dyDescent="0.25">
      <c r="B85" s="26" t="s">
        <v>209</v>
      </c>
      <c r="C85" t="s">
        <v>209</v>
      </c>
      <c r="D85" s="48">
        <v>7</v>
      </c>
      <c r="E85" s="48" t="s">
        <v>41</v>
      </c>
      <c r="F85" s="76"/>
      <c r="G85" s="77"/>
      <c r="H85" s="62"/>
      <c r="I85" s="4"/>
      <c r="J85" s="42"/>
      <c r="K85" s="5"/>
      <c r="L85" s="63"/>
      <c r="M85" s="64"/>
      <c r="N85" s="59"/>
      <c r="O85" s="5"/>
      <c r="P85" s="24"/>
      <c r="Q85" s="4"/>
      <c r="R85" s="42"/>
      <c r="S85" s="5"/>
      <c r="T85" s="24"/>
      <c r="U85" s="4"/>
      <c r="V85" s="42"/>
      <c r="W85" s="5"/>
      <c r="X85" s="2"/>
      <c r="Y85" s="4"/>
      <c r="Z85" s="2"/>
      <c r="AA85" s="69"/>
      <c r="AB85" s="2"/>
      <c r="AC85" s="4"/>
      <c r="AD85" s="7">
        <f t="shared" si="68"/>
        <v>0</v>
      </c>
      <c r="AE85" s="6">
        <f t="shared" si="69"/>
        <v>0</v>
      </c>
      <c r="AI85" s="21"/>
      <c r="AJ85" s="26" t="s">
        <v>132</v>
      </c>
      <c r="AL85">
        <f t="shared" si="65"/>
        <v>7</v>
      </c>
      <c r="AN85">
        <f t="shared" si="66"/>
        <v>0</v>
      </c>
      <c r="AO85">
        <f t="shared" si="67"/>
        <v>0</v>
      </c>
      <c r="AQ85" t="s">
        <v>195</v>
      </c>
    </row>
    <row r="86" spans="2:60" x14ac:dyDescent="0.25">
      <c r="B86" s="26" t="s">
        <v>209</v>
      </c>
      <c r="C86" t="s">
        <v>209</v>
      </c>
      <c r="D86" s="48">
        <v>8</v>
      </c>
      <c r="E86" s="48" t="s">
        <v>42</v>
      </c>
      <c r="F86" s="76"/>
      <c r="G86" s="77"/>
      <c r="H86" s="62"/>
      <c r="I86" s="4"/>
      <c r="J86" s="42"/>
      <c r="K86" s="5"/>
      <c r="L86" s="63"/>
      <c r="M86" s="64"/>
      <c r="N86" s="59"/>
      <c r="O86" s="5"/>
      <c r="P86" s="24"/>
      <c r="Q86" s="4"/>
      <c r="R86" s="42"/>
      <c r="S86" s="5"/>
      <c r="T86" s="24"/>
      <c r="U86" s="4"/>
      <c r="V86" s="42"/>
      <c r="W86" s="5"/>
      <c r="X86" s="2"/>
      <c r="Y86" s="4"/>
      <c r="Z86" s="2"/>
      <c r="AA86" s="69"/>
      <c r="AB86" s="2"/>
      <c r="AC86" s="4"/>
      <c r="AD86" s="7">
        <f t="shared" si="68"/>
        <v>0</v>
      </c>
      <c r="AE86" s="6">
        <f t="shared" si="69"/>
        <v>0</v>
      </c>
      <c r="AI86" s="21"/>
      <c r="AJ86" s="26" t="s">
        <v>133</v>
      </c>
      <c r="AL86">
        <f t="shared" si="65"/>
        <v>8</v>
      </c>
      <c r="AN86">
        <f t="shared" si="66"/>
        <v>0</v>
      </c>
      <c r="AO86">
        <f t="shared" si="67"/>
        <v>0</v>
      </c>
      <c r="AQ86" s="24"/>
      <c r="AR86" s="4"/>
      <c r="AS86" s="42"/>
      <c r="AT86" s="5"/>
      <c r="AU86" s="24">
        <v>2</v>
      </c>
      <c r="AV86" s="4">
        <v>2</v>
      </c>
      <c r="AW86" s="42"/>
      <c r="AX86" s="5"/>
      <c r="AY86" s="24"/>
      <c r="AZ86" s="4"/>
      <c r="BA86" s="42"/>
      <c r="BB86" s="5"/>
      <c r="BC86" s="2"/>
      <c r="BD86" s="4"/>
      <c r="BE86" s="2"/>
      <c r="BF86" s="4"/>
      <c r="BG86" s="7">
        <f t="shared" ref="BG86:BG87" si="70">SUM(AS86,AQ86,AU86,AW86,AY86,BA86,BC86,BE86)</f>
        <v>2</v>
      </c>
      <c r="BH86" s="6">
        <f t="shared" ref="BH86:BH87" si="71">SUM(AT86,BD86,BB86,AZ86,AX86,AV86,AR86,BF86)</f>
        <v>2</v>
      </c>
    </row>
    <row r="87" spans="2:60" x14ac:dyDescent="0.25">
      <c r="B87" s="26" t="s">
        <v>209</v>
      </c>
      <c r="C87" t="s">
        <v>209</v>
      </c>
      <c r="D87" s="20">
        <v>9</v>
      </c>
      <c r="E87" s="20" t="s">
        <v>43</v>
      </c>
      <c r="F87" s="76"/>
      <c r="G87" s="77"/>
      <c r="H87" s="62"/>
      <c r="I87" s="4"/>
      <c r="J87" s="42"/>
      <c r="K87" s="5"/>
      <c r="L87" s="63"/>
      <c r="M87" s="64"/>
      <c r="N87" s="59"/>
      <c r="O87" s="5"/>
      <c r="P87" s="24"/>
      <c r="Q87" s="4"/>
      <c r="R87" s="42"/>
      <c r="S87" s="5"/>
      <c r="T87" s="24"/>
      <c r="U87" s="4"/>
      <c r="V87" s="42"/>
      <c r="W87" s="5"/>
      <c r="X87" s="2"/>
      <c r="Y87" s="4"/>
      <c r="Z87" s="2"/>
      <c r="AA87" s="69"/>
      <c r="AB87" s="2"/>
      <c r="AC87" s="4"/>
      <c r="AD87" s="7">
        <f t="shared" si="68"/>
        <v>0</v>
      </c>
      <c r="AE87" s="6">
        <f t="shared" si="69"/>
        <v>0</v>
      </c>
      <c r="AI87" s="21" t="s">
        <v>115</v>
      </c>
      <c r="AJ87" s="26" t="s">
        <v>138</v>
      </c>
      <c r="AL87">
        <f t="shared" si="65"/>
        <v>9</v>
      </c>
      <c r="AN87">
        <f t="shared" si="66"/>
        <v>0</v>
      </c>
      <c r="AO87">
        <f t="shared" si="67"/>
        <v>0</v>
      </c>
      <c r="AQ87" s="24">
        <v>1</v>
      </c>
      <c r="AR87" s="4"/>
      <c r="AS87" s="42">
        <v>1</v>
      </c>
      <c r="AT87" s="5"/>
      <c r="AU87" s="24">
        <v>1</v>
      </c>
      <c r="AV87" s="4">
        <v>2</v>
      </c>
      <c r="AW87" s="42"/>
      <c r="AX87" s="5"/>
      <c r="AY87" s="24"/>
      <c r="AZ87" s="4"/>
      <c r="BA87" s="42"/>
      <c r="BB87" s="5">
        <v>1</v>
      </c>
      <c r="BC87" s="2"/>
      <c r="BD87" s="4"/>
      <c r="BE87" s="2"/>
      <c r="BF87" s="4"/>
      <c r="BG87" s="7">
        <f t="shared" si="70"/>
        <v>3</v>
      </c>
      <c r="BH87" s="6">
        <f t="shared" si="71"/>
        <v>3</v>
      </c>
    </row>
    <row r="88" spans="2:60" x14ac:dyDescent="0.25">
      <c r="B88" s="26"/>
      <c r="D88" s="49">
        <v>10</v>
      </c>
      <c r="E88" s="30" t="s">
        <v>106</v>
      </c>
      <c r="F88" s="74"/>
      <c r="G88" s="80"/>
      <c r="H88" s="41"/>
      <c r="I88" s="10"/>
      <c r="J88" s="11"/>
      <c r="K88" s="12"/>
      <c r="L88" s="65"/>
      <c r="M88" s="66"/>
      <c r="N88" s="60"/>
      <c r="O88" s="12"/>
      <c r="P88" s="9"/>
      <c r="Q88" s="10"/>
      <c r="R88" s="11"/>
      <c r="S88" s="12"/>
      <c r="T88" s="9"/>
      <c r="U88" s="10"/>
      <c r="V88" s="11"/>
      <c r="W88" s="12"/>
      <c r="X88" s="16"/>
      <c r="Y88" s="10"/>
      <c r="Z88" s="16"/>
      <c r="AA88" s="71"/>
      <c r="AB88" s="16"/>
      <c r="AC88" s="10"/>
      <c r="AD88" s="7">
        <f t="shared" si="68"/>
        <v>0</v>
      </c>
      <c r="AE88" s="6">
        <f t="shared" si="69"/>
        <v>0</v>
      </c>
      <c r="AI88" s="21"/>
      <c r="AJ88" s="26"/>
      <c r="AL88">
        <f t="shared" si="65"/>
        <v>10</v>
      </c>
      <c r="AN88">
        <f t="shared" si="66"/>
        <v>0</v>
      </c>
      <c r="AO88">
        <f t="shared" si="67"/>
        <v>0</v>
      </c>
    </row>
    <row r="89" spans="2:60" x14ac:dyDescent="0.25">
      <c r="B89" s="26" t="s">
        <v>209</v>
      </c>
      <c r="C89" t="s">
        <v>209</v>
      </c>
      <c r="D89" s="48">
        <v>11</v>
      </c>
      <c r="E89" s="48" t="s">
        <v>44</v>
      </c>
      <c r="F89" s="76"/>
      <c r="G89" s="77"/>
      <c r="H89" s="62"/>
      <c r="I89" s="4"/>
      <c r="J89" s="42"/>
      <c r="K89" s="5"/>
      <c r="L89" s="63"/>
      <c r="M89" s="64"/>
      <c r="N89" s="59"/>
      <c r="O89" s="5"/>
      <c r="P89" s="24"/>
      <c r="Q89" s="4"/>
      <c r="R89" s="42"/>
      <c r="S89" s="5"/>
      <c r="T89" s="24"/>
      <c r="U89" s="4"/>
      <c r="V89" s="42"/>
      <c r="W89" s="5"/>
      <c r="X89" s="2"/>
      <c r="Y89" s="4"/>
      <c r="Z89" s="2"/>
      <c r="AA89" s="69"/>
      <c r="AB89" s="2"/>
      <c r="AC89" s="4"/>
      <c r="AD89" s="7">
        <f t="shared" si="68"/>
        <v>0</v>
      </c>
      <c r="AE89" s="6">
        <f t="shared" si="69"/>
        <v>0</v>
      </c>
      <c r="AI89" s="21"/>
      <c r="AJ89" s="26"/>
      <c r="AL89">
        <f t="shared" si="65"/>
        <v>11</v>
      </c>
      <c r="AN89">
        <f t="shared" si="66"/>
        <v>0</v>
      </c>
      <c r="AO89">
        <f t="shared" si="67"/>
        <v>0</v>
      </c>
    </row>
    <row r="90" spans="2:60" x14ac:dyDescent="0.25">
      <c r="B90" s="26" t="s">
        <v>209</v>
      </c>
      <c r="C90" t="s">
        <v>209</v>
      </c>
      <c r="D90" s="20">
        <v>12</v>
      </c>
      <c r="E90" s="20" t="s">
        <v>45</v>
      </c>
      <c r="F90" s="76"/>
      <c r="G90" s="77"/>
      <c r="H90" s="62"/>
      <c r="I90" s="4"/>
      <c r="J90" s="42"/>
      <c r="K90" s="5"/>
      <c r="L90" s="63"/>
      <c r="M90" s="64"/>
      <c r="N90" s="59"/>
      <c r="O90" s="5"/>
      <c r="P90" s="24"/>
      <c r="Q90" s="4"/>
      <c r="R90" s="42"/>
      <c r="S90" s="5"/>
      <c r="T90" s="24"/>
      <c r="U90" s="4"/>
      <c r="V90" s="42"/>
      <c r="W90" s="5"/>
      <c r="X90" s="2"/>
      <c r="Y90" s="4"/>
      <c r="Z90" s="2"/>
      <c r="AA90" s="69"/>
      <c r="AB90" s="2"/>
      <c r="AC90" s="4"/>
      <c r="AD90" s="7">
        <f>SUM(J90,F90,P90,R90,T90,V90,X90,Z90,L90,N90,H90)</f>
        <v>0</v>
      </c>
      <c r="AE90" s="6">
        <f>SUM(K90,Y90,W90,U90,S90,Q90,G90,AC90,M90,O90,I90)</f>
        <v>0</v>
      </c>
      <c r="AI90" s="21"/>
      <c r="AJ90" s="26" t="s">
        <v>139</v>
      </c>
      <c r="AL90">
        <f t="shared" si="65"/>
        <v>12</v>
      </c>
      <c r="AN90">
        <f t="shared" si="66"/>
        <v>0</v>
      </c>
      <c r="AO90">
        <f t="shared" si="67"/>
        <v>0</v>
      </c>
    </row>
    <row r="91" spans="2:60" x14ac:dyDescent="0.25">
      <c r="B91" s="26" t="s">
        <v>209</v>
      </c>
      <c r="C91" t="s">
        <v>209</v>
      </c>
      <c r="D91" s="48">
        <v>13</v>
      </c>
      <c r="E91" s="48" t="s">
        <v>46</v>
      </c>
      <c r="F91" s="76"/>
      <c r="G91" s="77"/>
      <c r="H91" s="62"/>
      <c r="I91" s="4"/>
      <c r="J91" s="42"/>
      <c r="K91" s="5"/>
      <c r="L91" s="63"/>
      <c r="M91" s="64"/>
      <c r="N91" s="59"/>
      <c r="O91" s="5"/>
      <c r="P91" s="24"/>
      <c r="Q91" s="4"/>
      <c r="R91" s="42"/>
      <c r="S91" s="5"/>
      <c r="T91" s="24"/>
      <c r="U91" s="4"/>
      <c r="V91" s="42"/>
      <c r="W91" s="5"/>
      <c r="X91" s="2"/>
      <c r="Y91" s="4"/>
      <c r="Z91" s="2"/>
      <c r="AA91" s="69"/>
      <c r="AB91" s="2"/>
      <c r="AC91" s="4"/>
      <c r="AD91" s="7">
        <f>SUM(J91,F91,P91,R91,T91,V91,X91,Z91,L91,N91,H91)</f>
        <v>0</v>
      </c>
      <c r="AE91" s="6">
        <f>SUM(K91,Y91,W91,U91,S91,Q91,G91,AC91,M91,O91,I91)</f>
        <v>0</v>
      </c>
      <c r="AI91" s="21" t="s">
        <v>116</v>
      </c>
      <c r="AJ91" s="26" t="s">
        <v>140</v>
      </c>
      <c r="AL91">
        <f t="shared" si="65"/>
        <v>13</v>
      </c>
      <c r="AN91">
        <f t="shared" si="66"/>
        <v>0</v>
      </c>
      <c r="AO91">
        <f t="shared" si="67"/>
        <v>0</v>
      </c>
    </row>
    <row r="92" spans="2:60" x14ac:dyDescent="0.25">
      <c r="B92" s="26" t="s">
        <v>209</v>
      </c>
      <c r="C92" t="s">
        <v>209</v>
      </c>
      <c r="D92" s="43">
        <v>14</v>
      </c>
      <c r="E92" s="43" t="s">
        <v>47</v>
      </c>
      <c r="F92" s="76"/>
      <c r="G92" s="77"/>
      <c r="H92" s="62"/>
      <c r="I92" s="4"/>
      <c r="J92" s="42"/>
      <c r="K92" s="5"/>
      <c r="L92" s="63"/>
      <c r="M92" s="64"/>
      <c r="N92" s="59"/>
      <c r="O92" s="5"/>
      <c r="P92" s="24"/>
      <c r="Q92" s="4"/>
      <c r="R92" s="42"/>
      <c r="S92" s="5"/>
      <c r="T92" s="24"/>
      <c r="U92" s="4"/>
      <c r="V92" s="42"/>
      <c r="W92" s="5"/>
      <c r="X92" s="2"/>
      <c r="Y92" s="4"/>
      <c r="Z92" s="2"/>
      <c r="AA92" s="69"/>
      <c r="AB92" s="2"/>
      <c r="AC92" s="4"/>
      <c r="AD92" s="7">
        <f>SUM(J92,F92,P92,R92,T92,V92,X92,Z92,L92,N92,H92)</f>
        <v>0</v>
      </c>
      <c r="AE92" s="6">
        <f>SUM(K92,Y92,W92,U92,S92,Q92,G92,AC92,M92,O92,I92)</f>
        <v>0</v>
      </c>
      <c r="AI92" s="21"/>
      <c r="AJ92" s="26"/>
      <c r="AL92">
        <f t="shared" si="65"/>
        <v>14</v>
      </c>
      <c r="AN92">
        <f t="shared" si="66"/>
        <v>0</v>
      </c>
      <c r="AO92">
        <f t="shared" si="67"/>
        <v>0</v>
      </c>
    </row>
    <row r="93" spans="2:60" x14ac:dyDescent="0.25">
      <c r="B93" s="26"/>
      <c r="D93" s="22"/>
      <c r="E93" s="22" t="s">
        <v>103</v>
      </c>
      <c r="F93" s="76"/>
      <c r="G93" s="77"/>
      <c r="H93" s="62"/>
      <c r="I93" s="4"/>
      <c r="J93" s="42"/>
      <c r="K93" s="5"/>
      <c r="L93" s="63"/>
      <c r="M93" s="64"/>
      <c r="N93" s="59"/>
      <c r="O93" s="5"/>
      <c r="P93" s="24"/>
      <c r="Q93" s="4"/>
      <c r="R93" s="42"/>
      <c r="S93" s="5"/>
      <c r="T93" s="24"/>
      <c r="U93" s="4"/>
      <c r="V93" s="42"/>
      <c r="W93" s="5"/>
      <c r="X93" s="2"/>
      <c r="Y93" s="4"/>
      <c r="Z93" s="22"/>
      <c r="AA93" s="70"/>
      <c r="AB93" s="22"/>
      <c r="AC93" s="51"/>
      <c r="AD93" s="7"/>
      <c r="AE93" s="6"/>
      <c r="AI93" s="21"/>
      <c r="AJ93" s="26"/>
      <c r="AL93">
        <f t="shared" si="65"/>
        <v>0</v>
      </c>
      <c r="AN93">
        <f t="shared" si="66"/>
        <v>0</v>
      </c>
      <c r="AO93">
        <f t="shared" si="67"/>
        <v>0</v>
      </c>
    </row>
    <row r="94" spans="2:60" x14ac:dyDescent="0.25">
      <c r="B94" s="26" t="s">
        <v>209</v>
      </c>
      <c r="C94" t="s">
        <v>209</v>
      </c>
      <c r="D94" s="43">
        <v>16</v>
      </c>
      <c r="E94" s="43" t="s">
        <v>48</v>
      </c>
      <c r="F94" s="76"/>
      <c r="G94" s="77"/>
      <c r="H94" s="62"/>
      <c r="I94" s="4"/>
      <c r="J94" s="42"/>
      <c r="K94" s="5"/>
      <c r="L94" s="63"/>
      <c r="M94" s="64"/>
      <c r="N94" s="59"/>
      <c r="O94" s="5"/>
      <c r="P94" s="24"/>
      <c r="Q94" s="4"/>
      <c r="R94" s="42"/>
      <c r="S94" s="5"/>
      <c r="T94" s="24"/>
      <c r="U94" s="4"/>
      <c r="V94" s="42"/>
      <c r="W94" s="5"/>
      <c r="X94" s="2"/>
      <c r="Y94" s="4"/>
      <c r="Z94" s="2"/>
      <c r="AA94" s="69"/>
      <c r="AB94" s="2"/>
      <c r="AC94" s="4"/>
      <c r="AD94" s="7">
        <f t="shared" ref="AD94:AD126" si="72">SUM(J94,F94,P94,R94,T94,V94,X94,Z94,L94,N94,H94)</f>
        <v>0</v>
      </c>
      <c r="AE94" s="6">
        <f t="shared" ref="AE94:AE126" si="73">SUM(K94,Y94,W94,U94,S94,Q94,G94,AC94,M94,O94,I94)</f>
        <v>0</v>
      </c>
      <c r="AI94" s="21"/>
      <c r="AJ94" s="26"/>
      <c r="AL94">
        <f t="shared" si="65"/>
        <v>16</v>
      </c>
      <c r="AN94">
        <f t="shared" si="66"/>
        <v>0</v>
      </c>
      <c r="AO94">
        <f t="shared" si="67"/>
        <v>0</v>
      </c>
    </row>
    <row r="95" spans="2:60" x14ac:dyDescent="0.25">
      <c r="B95" s="26" t="s">
        <v>209</v>
      </c>
      <c r="C95" t="s">
        <v>209</v>
      </c>
      <c r="D95" s="48">
        <v>17</v>
      </c>
      <c r="E95" s="48" t="s">
        <v>49</v>
      </c>
      <c r="F95" s="76"/>
      <c r="G95" s="77"/>
      <c r="H95" s="62"/>
      <c r="I95" s="4"/>
      <c r="J95" s="42"/>
      <c r="K95" s="5"/>
      <c r="L95" s="63"/>
      <c r="M95" s="64"/>
      <c r="N95" s="59"/>
      <c r="O95" s="5"/>
      <c r="P95" s="24"/>
      <c r="Q95" s="4"/>
      <c r="R95" s="42"/>
      <c r="S95" s="5"/>
      <c r="T95" s="24"/>
      <c r="U95" s="4"/>
      <c r="V95" s="42"/>
      <c r="W95" s="5"/>
      <c r="X95" s="2"/>
      <c r="Y95" s="4"/>
      <c r="Z95" s="2"/>
      <c r="AA95" s="69"/>
      <c r="AB95" s="2"/>
      <c r="AC95" s="4"/>
      <c r="AD95" s="7">
        <f t="shared" si="72"/>
        <v>0</v>
      </c>
      <c r="AE95" s="6">
        <f t="shared" si="73"/>
        <v>0</v>
      </c>
      <c r="AI95" s="21"/>
      <c r="AL95">
        <f t="shared" si="65"/>
        <v>17</v>
      </c>
      <c r="AN95">
        <f t="shared" si="66"/>
        <v>0</v>
      </c>
      <c r="AO95">
        <f t="shared" si="66"/>
        <v>0</v>
      </c>
    </row>
    <row r="96" spans="2:60" x14ac:dyDescent="0.25">
      <c r="B96" s="26" t="s">
        <v>209</v>
      </c>
      <c r="C96" t="s">
        <v>209</v>
      </c>
      <c r="D96" s="43">
        <v>18</v>
      </c>
      <c r="E96" s="43" t="s">
        <v>50</v>
      </c>
      <c r="F96" s="76"/>
      <c r="G96" s="77"/>
      <c r="H96" s="62"/>
      <c r="I96" s="4"/>
      <c r="J96" s="42"/>
      <c r="K96" s="5"/>
      <c r="L96" s="63"/>
      <c r="M96" s="64"/>
      <c r="N96" s="59"/>
      <c r="O96" s="5"/>
      <c r="P96" s="24"/>
      <c r="Q96" s="4"/>
      <c r="R96" s="42"/>
      <c r="S96" s="5"/>
      <c r="T96" s="24"/>
      <c r="U96" s="4"/>
      <c r="V96" s="42"/>
      <c r="W96" s="5"/>
      <c r="X96" s="2"/>
      <c r="Y96" s="4"/>
      <c r="Z96" s="2"/>
      <c r="AA96" s="69"/>
      <c r="AB96" s="2"/>
      <c r="AC96" s="4"/>
      <c r="AD96" s="7">
        <f t="shared" si="72"/>
        <v>0</v>
      </c>
      <c r="AE96" s="6">
        <f t="shared" si="73"/>
        <v>0</v>
      </c>
      <c r="AI96" s="21"/>
      <c r="AJ96" s="26" t="s">
        <v>141</v>
      </c>
      <c r="AL96">
        <f t="shared" si="65"/>
        <v>18</v>
      </c>
      <c r="AN96">
        <f t="shared" si="66"/>
        <v>0</v>
      </c>
      <c r="AO96">
        <f t="shared" si="66"/>
        <v>0</v>
      </c>
    </row>
    <row r="97" spans="1:41" x14ac:dyDescent="0.25">
      <c r="B97" s="26" t="s">
        <v>209</v>
      </c>
      <c r="C97" t="s">
        <v>209</v>
      </c>
      <c r="D97" s="48">
        <v>19</v>
      </c>
      <c r="E97" s="48" t="s">
        <v>51</v>
      </c>
      <c r="F97" s="76"/>
      <c r="G97" s="77"/>
      <c r="H97" s="62"/>
      <c r="I97" s="4"/>
      <c r="J97" s="42"/>
      <c r="K97" s="5"/>
      <c r="L97" s="63"/>
      <c r="M97" s="64"/>
      <c r="N97" s="59"/>
      <c r="O97" s="5"/>
      <c r="P97" s="24"/>
      <c r="Q97" s="4"/>
      <c r="R97" s="42"/>
      <c r="S97" s="5"/>
      <c r="T97" s="24"/>
      <c r="U97" s="4"/>
      <c r="V97" s="42"/>
      <c r="W97" s="5"/>
      <c r="X97" s="2"/>
      <c r="Y97" s="4"/>
      <c r="Z97" s="2"/>
      <c r="AA97" s="69"/>
      <c r="AB97" s="2"/>
      <c r="AC97" s="4"/>
      <c r="AD97" s="7">
        <f t="shared" si="72"/>
        <v>0</v>
      </c>
      <c r="AE97" s="6">
        <f t="shared" si="73"/>
        <v>0</v>
      </c>
      <c r="AI97" s="21"/>
      <c r="AJ97" s="26"/>
      <c r="AL97">
        <f t="shared" si="65"/>
        <v>19</v>
      </c>
      <c r="AN97">
        <f t="shared" si="66"/>
        <v>0</v>
      </c>
      <c r="AO97">
        <f t="shared" si="67"/>
        <v>0</v>
      </c>
    </row>
    <row r="98" spans="1:41" x14ac:dyDescent="0.25">
      <c r="B98" s="26" t="s">
        <v>209</v>
      </c>
      <c r="C98" t="s">
        <v>211</v>
      </c>
      <c r="D98" s="49">
        <v>20</v>
      </c>
      <c r="E98" s="49" t="s">
        <v>52</v>
      </c>
      <c r="F98" s="81"/>
      <c r="G98" s="80"/>
      <c r="H98" s="41"/>
      <c r="I98" s="10"/>
      <c r="J98" s="11"/>
      <c r="K98" s="12"/>
      <c r="L98" s="65"/>
      <c r="M98" s="66"/>
      <c r="N98" s="60"/>
      <c r="O98" s="12"/>
      <c r="P98" s="9"/>
      <c r="Q98" s="10"/>
      <c r="R98" s="11"/>
      <c r="S98" s="12"/>
      <c r="T98" s="9"/>
      <c r="U98" s="10"/>
      <c r="V98" s="11"/>
      <c r="W98" s="12"/>
      <c r="X98" s="16"/>
      <c r="Y98" s="10"/>
      <c r="Z98" s="16"/>
      <c r="AA98" s="71"/>
      <c r="AB98" s="16"/>
      <c r="AC98" s="10"/>
      <c r="AD98" s="7">
        <f t="shared" si="72"/>
        <v>0</v>
      </c>
      <c r="AE98" s="6">
        <f t="shared" si="73"/>
        <v>0</v>
      </c>
      <c r="AI98" s="21" t="s">
        <v>118</v>
      </c>
      <c r="AJ98" s="26" t="s">
        <v>142</v>
      </c>
      <c r="AL98">
        <f t="shared" si="65"/>
        <v>20</v>
      </c>
      <c r="AN98">
        <f t="shared" si="66"/>
        <v>0</v>
      </c>
      <c r="AO98">
        <f t="shared" si="67"/>
        <v>0</v>
      </c>
    </row>
    <row r="99" spans="1:41" x14ac:dyDescent="0.25">
      <c r="B99" s="26" t="s">
        <v>209</v>
      </c>
      <c r="C99" t="s">
        <v>209</v>
      </c>
      <c r="D99" s="43">
        <v>21</v>
      </c>
      <c r="E99" s="43" t="s">
        <v>53</v>
      </c>
      <c r="F99" s="76"/>
      <c r="G99" s="77"/>
      <c r="H99" s="62"/>
      <c r="I99" s="4"/>
      <c r="J99" s="42"/>
      <c r="K99" s="5"/>
      <c r="L99" s="63"/>
      <c r="M99" s="64"/>
      <c r="N99" s="59"/>
      <c r="O99" s="5"/>
      <c r="P99" s="24"/>
      <c r="Q99" s="4"/>
      <c r="R99" s="42"/>
      <c r="S99" s="5"/>
      <c r="T99" s="24"/>
      <c r="U99" s="4"/>
      <c r="V99" s="42"/>
      <c r="W99" s="5"/>
      <c r="X99" s="2"/>
      <c r="Y99" s="4"/>
      <c r="Z99" s="2"/>
      <c r="AA99" s="69"/>
      <c r="AB99" s="2"/>
      <c r="AC99" s="4"/>
      <c r="AD99" s="7">
        <f t="shared" si="72"/>
        <v>0</v>
      </c>
      <c r="AE99" s="6">
        <f t="shared" si="73"/>
        <v>0</v>
      </c>
      <c r="AI99" s="21"/>
      <c r="AJ99" t="s">
        <v>143</v>
      </c>
      <c r="AL99">
        <f t="shared" si="65"/>
        <v>21</v>
      </c>
      <c r="AN99">
        <f t="shared" si="66"/>
        <v>0</v>
      </c>
      <c r="AO99">
        <f t="shared" si="67"/>
        <v>0</v>
      </c>
    </row>
    <row r="100" spans="1:41" x14ac:dyDescent="0.25">
      <c r="B100" s="26" t="s">
        <v>209</v>
      </c>
      <c r="C100" t="s">
        <v>209</v>
      </c>
      <c r="D100" s="48">
        <v>22</v>
      </c>
      <c r="E100" s="52" t="s">
        <v>54</v>
      </c>
      <c r="F100" s="76"/>
      <c r="G100" s="77"/>
      <c r="H100" s="62"/>
      <c r="I100" s="4"/>
      <c r="J100" s="42"/>
      <c r="K100" s="5"/>
      <c r="L100" s="63"/>
      <c r="M100" s="64"/>
      <c r="N100" s="59"/>
      <c r="O100" s="5"/>
      <c r="P100" s="24"/>
      <c r="Q100" s="4"/>
      <c r="R100" s="42"/>
      <c r="S100" s="5"/>
      <c r="T100" s="24"/>
      <c r="U100" s="4"/>
      <c r="V100" s="42"/>
      <c r="W100" s="5"/>
      <c r="X100" s="2"/>
      <c r="Y100" s="4"/>
      <c r="Z100" s="2"/>
      <c r="AA100" s="69"/>
      <c r="AB100" s="2"/>
      <c r="AC100" s="4"/>
      <c r="AD100" s="7">
        <f t="shared" si="72"/>
        <v>0</v>
      </c>
      <c r="AE100" s="6">
        <f t="shared" si="73"/>
        <v>0</v>
      </c>
      <c r="AI100" s="21" t="s">
        <v>118</v>
      </c>
      <c r="AJ100" s="26" t="s">
        <v>144</v>
      </c>
      <c r="AL100">
        <f t="shared" si="65"/>
        <v>22</v>
      </c>
      <c r="AN100">
        <f t="shared" si="66"/>
        <v>0</v>
      </c>
      <c r="AO100">
        <f t="shared" si="67"/>
        <v>0</v>
      </c>
    </row>
    <row r="101" spans="1:41" x14ac:dyDescent="0.25">
      <c r="A101" t="s">
        <v>213</v>
      </c>
      <c r="B101" s="26" t="s">
        <v>209</v>
      </c>
      <c r="C101" t="s">
        <v>209</v>
      </c>
      <c r="D101" s="20">
        <v>23</v>
      </c>
      <c r="E101" s="20" t="s">
        <v>55</v>
      </c>
      <c r="F101" s="76"/>
      <c r="G101" s="77"/>
      <c r="H101" s="62"/>
      <c r="I101" s="4"/>
      <c r="J101" s="42"/>
      <c r="K101" s="5"/>
      <c r="L101" s="63"/>
      <c r="M101" s="64"/>
      <c r="N101" s="59"/>
      <c r="O101" s="5"/>
      <c r="P101" s="24"/>
      <c r="Q101" s="4"/>
      <c r="R101" s="42"/>
      <c r="S101" s="5"/>
      <c r="T101" s="24"/>
      <c r="U101" s="4"/>
      <c r="V101" s="42"/>
      <c r="W101" s="5"/>
      <c r="X101" s="2"/>
      <c r="Y101" s="4"/>
      <c r="Z101" s="2"/>
      <c r="AA101" s="69"/>
      <c r="AB101" s="2"/>
      <c r="AC101" s="4"/>
      <c r="AD101" s="7">
        <f t="shared" si="72"/>
        <v>0</v>
      </c>
      <c r="AE101" s="6">
        <f t="shared" si="73"/>
        <v>0</v>
      </c>
      <c r="AI101" s="21"/>
      <c r="AJ101" s="26" t="s">
        <v>150</v>
      </c>
      <c r="AL101">
        <f t="shared" si="65"/>
        <v>23</v>
      </c>
      <c r="AN101">
        <f t="shared" si="66"/>
        <v>0</v>
      </c>
      <c r="AO101">
        <f t="shared" si="67"/>
        <v>0</v>
      </c>
    </row>
    <row r="102" spans="1:41" x14ac:dyDescent="0.25">
      <c r="B102" s="26" t="s">
        <v>209</v>
      </c>
      <c r="C102" t="s">
        <v>209</v>
      </c>
      <c r="D102" s="48">
        <v>24</v>
      </c>
      <c r="E102" s="48" t="s">
        <v>56</v>
      </c>
      <c r="F102" s="76"/>
      <c r="G102" s="77"/>
      <c r="H102" s="62"/>
      <c r="I102" s="4"/>
      <c r="J102" s="42"/>
      <c r="K102" s="5"/>
      <c r="L102" s="63"/>
      <c r="M102" s="64"/>
      <c r="N102" s="59"/>
      <c r="O102" s="5"/>
      <c r="P102" s="24"/>
      <c r="Q102" s="4"/>
      <c r="R102" s="42"/>
      <c r="S102" s="5"/>
      <c r="T102" s="24"/>
      <c r="U102" s="4"/>
      <c r="V102" s="42"/>
      <c r="W102" s="5"/>
      <c r="X102" s="2"/>
      <c r="Y102" s="4"/>
      <c r="Z102" s="2"/>
      <c r="AA102" s="69"/>
      <c r="AB102" s="2"/>
      <c r="AC102" s="4"/>
      <c r="AD102" s="7">
        <f t="shared" si="72"/>
        <v>0</v>
      </c>
      <c r="AE102" s="6">
        <f t="shared" si="73"/>
        <v>0</v>
      </c>
      <c r="AI102" s="21"/>
      <c r="AJ102" s="26" t="s">
        <v>151</v>
      </c>
      <c r="AL102">
        <f t="shared" si="65"/>
        <v>24</v>
      </c>
      <c r="AN102">
        <f t="shared" si="66"/>
        <v>0</v>
      </c>
      <c r="AO102">
        <f t="shared" si="67"/>
        <v>0</v>
      </c>
    </row>
    <row r="103" spans="1:41" x14ac:dyDescent="0.25">
      <c r="B103" s="26" t="s">
        <v>209</v>
      </c>
      <c r="C103" s="22" t="s">
        <v>209</v>
      </c>
      <c r="D103" s="20">
        <v>25</v>
      </c>
      <c r="E103" s="20" t="s">
        <v>57</v>
      </c>
      <c r="F103" s="76"/>
      <c r="G103" s="77"/>
      <c r="H103" s="62"/>
      <c r="I103" s="4"/>
      <c r="J103" s="42"/>
      <c r="K103" s="5"/>
      <c r="L103" s="63"/>
      <c r="M103" s="64"/>
      <c r="N103" s="59"/>
      <c r="O103" s="5"/>
      <c r="P103" s="24"/>
      <c r="Q103" s="4"/>
      <c r="R103" s="42"/>
      <c r="S103" s="5"/>
      <c r="T103" s="24"/>
      <c r="U103" s="4"/>
      <c r="V103" s="42"/>
      <c r="W103" s="5"/>
      <c r="X103" s="2"/>
      <c r="Y103" s="4"/>
      <c r="Z103" s="2"/>
      <c r="AA103" s="69"/>
      <c r="AB103" s="2"/>
      <c r="AC103" s="4"/>
      <c r="AD103" s="7">
        <f t="shared" si="72"/>
        <v>0</v>
      </c>
      <c r="AE103" s="6">
        <f t="shared" si="73"/>
        <v>0</v>
      </c>
      <c r="AI103" s="21"/>
      <c r="AJ103" s="26"/>
      <c r="AL103">
        <f t="shared" si="65"/>
        <v>25</v>
      </c>
      <c r="AN103">
        <f t="shared" si="66"/>
        <v>0</v>
      </c>
      <c r="AO103">
        <f t="shared" si="67"/>
        <v>0</v>
      </c>
    </row>
    <row r="104" spans="1:41" x14ac:dyDescent="0.25">
      <c r="B104" s="26" t="s">
        <v>209</v>
      </c>
      <c r="C104" t="s">
        <v>209</v>
      </c>
      <c r="D104" s="43">
        <v>26</v>
      </c>
      <c r="E104" s="43" t="s">
        <v>58</v>
      </c>
      <c r="F104" s="76"/>
      <c r="G104" s="77"/>
      <c r="H104" s="62"/>
      <c r="I104" s="4"/>
      <c r="J104" s="42"/>
      <c r="K104" s="5"/>
      <c r="L104" s="63"/>
      <c r="M104" s="64"/>
      <c r="N104" s="59"/>
      <c r="O104" s="5"/>
      <c r="P104" s="24"/>
      <c r="Q104" s="4"/>
      <c r="R104" s="42"/>
      <c r="S104" s="5"/>
      <c r="T104" s="24"/>
      <c r="U104" s="4"/>
      <c r="V104" s="42"/>
      <c r="W104" s="5"/>
      <c r="X104" s="2"/>
      <c r="Y104" s="4"/>
      <c r="Z104" s="2"/>
      <c r="AA104" s="69"/>
      <c r="AB104" s="2"/>
      <c r="AC104" s="4"/>
      <c r="AD104" s="7">
        <f t="shared" si="72"/>
        <v>0</v>
      </c>
      <c r="AE104" s="6">
        <f t="shared" si="73"/>
        <v>0</v>
      </c>
      <c r="AJ104" s="26" t="s">
        <v>152</v>
      </c>
      <c r="AL104">
        <f t="shared" si="65"/>
        <v>26</v>
      </c>
      <c r="AN104">
        <f t="shared" si="66"/>
        <v>0</v>
      </c>
      <c r="AO104">
        <f t="shared" si="67"/>
        <v>0</v>
      </c>
    </row>
    <row r="105" spans="1:41" x14ac:dyDescent="0.25">
      <c r="B105" s="26" t="s">
        <v>209</v>
      </c>
      <c r="C105" t="s">
        <v>209</v>
      </c>
      <c r="D105" s="43">
        <v>27</v>
      </c>
      <c r="E105" s="43" t="s">
        <v>59</v>
      </c>
      <c r="F105" s="76"/>
      <c r="G105" s="77"/>
      <c r="H105" s="62"/>
      <c r="I105" s="4"/>
      <c r="J105" s="42"/>
      <c r="K105" s="5"/>
      <c r="L105" s="63"/>
      <c r="M105" s="64"/>
      <c r="N105" s="59"/>
      <c r="O105" s="5"/>
      <c r="P105" s="24"/>
      <c r="Q105" s="4"/>
      <c r="R105" s="42"/>
      <c r="S105" s="5"/>
      <c r="T105" s="24"/>
      <c r="U105" s="4"/>
      <c r="V105" s="42"/>
      <c r="W105" s="5"/>
      <c r="X105" s="2"/>
      <c r="Y105" s="4"/>
      <c r="Z105" s="2"/>
      <c r="AA105" s="69"/>
      <c r="AB105" s="2"/>
      <c r="AC105" s="4"/>
      <c r="AD105" s="7">
        <f t="shared" si="72"/>
        <v>0</v>
      </c>
      <c r="AE105" s="6">
        <f t="shared" si="73"/>
        <v>0</v>
      </c>
      <c r="AI105" s="21"/>
      <c r="AJ105" s="26"/>
      <c r="AL105">
        <f t="shared" si="65"/>
        <v>27</v>
      </c>
      <c r="AN105">
        <f t="shared" si="66"/>
        <v>0</v>
      </c>
      <c r="AO105">
        <f t="shared" si="67"/>
        <v>0</v>
      </c>
    </row>
    <row r="106" spans="1:41" x14ac:dyDescent="0.25">
      <c r="B106" s="26" t="s">
        <v>209</v>
      </c>
      <c r="C106" t="s">
        <v>209</v>
      </c>
      <c r="D106" s="48">
        <v>28</v>
      </c>
      <c r="E106" s="48" t="s">
        <v>60</v>
      </c>
      <c r="F106" s="76"/>
      <c r="G106" s="77"/>
      <c r="H106" s="62"/>
      <c r="I106" s="4"/>
      <c r="J106" s="42">
        <v>1</v>
      </c>
      <c r="K106" s="5">
        <v>1</v>
      </c>
      <c r="L106" s="63"/>
      <c r="M106" s="64"/>
      <c r="N106" s="59"/>
      <c r="O106" s="5"/>
      <c r="P106" s="24"/>
      <c r="Q106" s="4"/>
      <c r="R106" s="42"/>
      <c r="S106" s="5"/>
      <c r="T106" s="24"/>
      <c r="U106" s="4"/>
      <c r="V106" s="42"/>
      <c r="W106" s="5"/>
      <c r="X106" s="2"/>
      <c r="Y106" s="4"/>
      <c r="Z106" s="2"/>
      <c r="AA106" s="69"/>
      <c r="AB106" s="2"/>
      <c r="AC106" s="4"/>
      <c r="AD106" s="7">
        <f t="shared" si="72"/>
        <v>1</v>
      </c>
      <c r="AE106" s="6">
        <f t="shared" si="73"/>
        <v>1</v>
      </c>
      <c r="AI106" s="21"/>
      <c r="AL106">
        <f t="shared" si="65"/>
        <v>28</v>
      </c>
      <c r="AN106">
        <f t="shared" si="66"/>
        <v>1</v>
      </c>
      <c r="AO106">
        <f t="shared" si="67"/>
        <v>1</v>
      </c>
    </row>
    <row r="107" spans="1:41" x14ac:dyDescent="0.25">
      <c r="B107" s="26" t="s">
        <v>209</v>
      </c>
      <c r="C107" t="s">
        <v>209</v>
      </c>
      <c r="D107" s="20">
        <v>29</v>
      </c>
      <c r="E107" s="20" t="s">
        <v>61</v>
      </c>
      <c r="F107" s="76"/>
      <c r="G107" s="77"/>
      <c r="H107" s="62"/>
      <c r="I107" s="4"/>
      <c r="J107" s="42"/>
      <c r="K107" s="5"/>
      <c r="L107" s="63"/>
      <c r="M107" s="64"/>
      <c r="N107" s="59"/>
      <c r="O107" s="5"/>
      <c r="P107" s="24"/>
      <c r="Q107" s="4"/>
      <c r="R107" s="42"/>
      <c r="S107" s="5"/>
      <c r="T107" s="24"/>
      <c r="U107" s="4"/>
      <c r="V107" s="42"/>
      <c r="W107" s="5"/>
      <c r="X107" s="2"/>
      <c r="Y107" s="4"/>
      <c r="Z107" s="2"/>
      <c r="AA107" s="69"/>
      <c r="AB107" s="2"/>
      <c r="AC107" s="4"/>
      <c r="AD107" s="7">
        <f t="shared" si="72"/>
        <v>0</v>
      </c>
      <c r="AE107" s="6">
        <f t="shared" si="73"/>
        <v>0</v>
      </c>
      <c r="AI107" s="21"/>
      <c r="AL107">
        <f t="shared" si="65"/>
        <v>29</v>
      </c>
      <c r="AN107">
        <f t="shared" si="66"/>
        <v>0</v>
      </c>
      <c r="AO107">
        <f t="shared" si="67"/>
        <v>0</v>
      </c>
    </row>
    <row r="108" spans="1:41" x14ac:dyDescent="0.25">
      <c r="B108" s="26" t="s">
        <v>209</v>
      </c>
      <c r="C108" t="s">
        <v>209</v>
      </c>
      <c r="D108" s="49">
        <v>30</v>
      </c>
      <c r="E108" s="49" t="s">
        <v>62</v>
      </c>
      <c r="F108" s="81"/>
      <c r="G108" s="80"/>
      <c r="H108" s="41"/>
      <c r="I108" s="10"/>
      <c r="J108" s="11"/>
      <c r="K108" s="12"/>
      <c r="L108" s="65"/>
      <c r="M108" s="66"/>
      <c r="N108" s="60"/>
      <c r="O108" s="12"/>
      <c r="P108" s="9"/>
      <c r="Q108" s="10"/>
      <c r="R108" s="11"/>
      <c r="S108" s="12"/>
      <c r="T108" s="9"/>
      <c r="U108" s="10"/>
      <c r="V108" s="11"/>
      <c r="W108" s="12"/>
      <c r="X108" s="16"/>
      <c r="Y108" s="10"/>
      <c r="Z108" s="16"/>
      <c r="AA108" s="71"/>
      <c r="AB108" s="16"/>
      <c r="AC108" s="10"/>
      <c r="AD108" s="7">
        <f t="shared" si="72"/>
        <v>0</v>
      </c>
      <c r="AE108" s="6">
        <f t="shared" si="73"/>
        <v>0</v>
      </c>
      <c r="AI108" s="21"/>
      <c r="AJ108" s="26"/>
      <c r="AL108">
        <f t="shared" si="65"/>
        <v>30</v>
      </c>
      <c r="AN108">
        <f t="shared" si="66"/>
        <v>0</v>
      </c>
      <c r="AO108">
        <f t="shared" si="67"/>
        <v>0</v>
      </c>
    </row>
    <row r="109" spans="1:41" x14ac:dyDescent="0.25">
      <c r="B109" s="26" t="s">
        <v>209</v>
      </c>
      <c r="C109" t="s">
        <v>209</v>
      </c>
      <c r="D109" s="43">
        <v>31</v>
      </c>
      <c r="E109" s="43" t="s">
        <v>63</v>
      </c>
      <c r="F109" s="76"/>
      <c r="G109" s="77"/>
      <c r="H109" s="62"/>
      <c r="I109" s="4"/>
      <c r="J109" s="42"/>
      <c r="K109" s="5"/>
      <c r="L109" s="63"/>
      <c r="M109" s="64"/>
      <c r="N109" s="59"/>
      <c r="O109" s="5"/>
      <c r="P109" s="24"/>
      <c r="Q109" s="4"/>
      <c r="R109" s="42"/>
      <c r="S109" s="5"/>
      <c r="T109" s="24"/>
      <c r="U109" s="4"/>
      <c r="V109" s="42"/>
      <c r="W109" s="5"/>
      <c r="X109" s="2"/>
      <c r="Y109" s="4"/>
      <c r="Z109" s="2"/>
      <c r="AA109" s="69"/>
      <c r="AB109" s="2"/>
      <c r="AC109" s="4"/>
      <c r="AD109" s="7">
        <f t="shared" si="72"/>
        <v>0</v>
      </c>
      <c r="AE109" s="6">
        <f t="shared" si="73"/>
        <v>0</v>
      </c>
      <c r="AI109" s="21" t="s">
        <v>121</v>
      </c>
      <c r="AJ109" t="s">
        <v>153</v>
      </c>
      <c r="AL109">
        <f t="shared" si="65"/>
        <v>31</v>
      </c>
      <c r="AN109">
        <f t="shared" si="66"/>
        <v>0</v>
      </c>
      <c r="AO109">
        <f t="shared" si="67"/>
        <v>0</v>
      </c>
    </row>
    <row r="110" spans="1:41" x14ac:dyDescent="0.25">
      <c r="B110" s="26" t="s">
        <v>209</v>
      </c>
      <c r="C110" t="s">
        <v>209</v>
      </c>
      <c r="D110" s="20">
        <v>32</v>
      </c>
      <c r="E110" s="20" t="s">
        <v>64</v>
      </c>
      <c r="F110" s="76"/>
      <c r="G110" s="77"/>
      <c r="H110" s="62"/>
      <c r="I110" s="4"/>
      <c r="J110" s="42"/>
      <c r="K110" s="5"/>
      <c r="L110" s="63"/>
      <c r="M110" s="64"/>
      <c r="N110" s="59"/>
      <c r="O110" s="5"/>
      <c r="P110" s="24"/>
      <c r="Q110" s="4"/>
      <c r="R110" s="42"/>
      <c r="S110" s="5"/>
      <c r="T110" s="24"/>
      <c r="U110" s="4"/>
      <c r="V110" s="42"/>
      <c r="W110" s="5"/>
      <c r="X110" s="2"/>
      <c r="Y110" s="4"/>
      <c r="Z110" s="2"/>
      <c r="AA110" s="69"/>
      <c r="AB110" s="2"/>
      <c r="AC110" s="4"/>
      <c r="AD110" s="7">
        <f t="shared" si="72"/>
        <v>0</v>
      </c>
      <c r="AE110" s="6">
        <f t="shared" si="73"/>
        <v>0</v>
      </c>
      <c r="AI110" s="21" t="s">
        <v>122</v>
      </c>
      <c r="AJ110" s="26" t="s">
        <v>154</v>
      </c>
      <c r="AL110">
        <f t="shared" si="65"/>
        <v>32</v>
      </c>
      <c r="AN110">
        <f t="shared" si="66"/>
        <v>0</v>
      </c>
      <c r="AO110">
        <f t="shared" si="67"/>
        <v>0</v>
      </c>
    </row>
    <row r="111" spans="1:41" x14ac:dyDescent="0.25">
      <c r="A111" t="s">
        <v>213</v>
      </c>
      <c r="B111" s="26" t="s">
        <v>209</v>
      </c>
      <c r="C111" t="s">
        <v>209</v>
      </c>
      <c r="D111" s="43">
        <v>33</v>
      </c>
      <c r="E111" s="43" t="s">
        <v>65</v>
      </c>
      <c r="F111" s="76"/>
      <c r="G111" s="77"/>
      <c r="H111" s="62"/>
      <c r="I111" s="4"/>
      <c r="J111" s="42"/>
      <c r="K111" s="5"/>
      <c r="L111" s="63"/>
      <c r="M111" s="64"/>
      <c r="N111" s="59"/>
      <c r="O111" s="5"/>
      <c r="P111" s="24"/>
      <c r="Q111" s="4"/>
      <c r="R111" s="42"/>
      <c r="S111" s="5"/>
      <c r="T111" s="24"/>
      <c r="U111" s="4"/>
      <c r="V111" s="42"/>
      <c r="W111" s="5"/>
      <c r="X111" s="2"/>
      <c r="Y111" s="4"/>
      <c r="Z111" s="2"/>
      <c r="AA111" s="69"/>
      <c r="AB111" s="2"/>
      <c r="AC111" s="4"/>
      <c r="AD111" s="7">
        <f t="shared" si="72"/>
        <v>0</v>
      </c>
      <c r="AE111" s="6">
        <f t="shared" si="73"/>
        <v>0</v>
      </c>
      <c r="AI111" s="21" t="s">
        <v>123</v>
      </c>
      <c r="AJ111" s="26"/>
      <c r="AL111">
        <f t="shared" ref="AL111:AL130" si="74">D111</f>
        <v>33</v>
      </c>
      <c r="AN111">
        <f t="shared" si="66"/>
        <v>0</v>
      </c>
      <c r="AO111">
        <f t="shared" si="67"/>
        <v>0</v>
      </c>
    </row>
    <row r="112" spans="1:41" x14ac:dyDescent="0.25">
      <c r="B112" s="26" t="s">
        <v>209</v>
      </c>
      <c r="C112" t="s">
        <v>209</v>
      </c>
      <c r="D112" s="48">
        <v>34</v>
      </c>
      <c r="E112" s="48" t="s">
        <v>66</v>
      </c>
      <c r="F112" s="76"/>
      <c r="G112" s="77"/>
      <c r="H112" s="62"/>
      <c r="I112" s="4"/>
      <c r="J112" s="42">
        <v>1</v>
      </c>
      <c r="K112" s="5">
        <v>1</v>
      </c>
      <c r="L112" s="63">
        <v>1</v>
      </c>
      <c r="M112" s="64">
        <v>1</v>
      </c>
      <c r="N112" s="59"/>
      <c r="O112" s="5"/>
      <c r="P112" s="24"/>
      <c r="Q112" s="4"/>
      <c r="R112" s="42"/>
      <c r="S112" s="5"/>
      <c r="T112" s="24"/>
      <c r="U112" s="25"/>
      <c r="V112" s="42"/>
      <c r="W112" s="5"/>
      <c r="X112" s="2"/>
      <c r="Y112" s="4"/>
      <c r="Z112" s="2"/>
      <c r="AA112" s="69"/>
      <c r="AB112" s="2"/>
      <c r="AC112" s="4"/>
      <c r="AD112" s="7">
        <f t="shared" si="72"/>
        <v>2</v>
      </c>
      <c r="AE112" s="6">
        <f t="shared" si="73"/>
        <v>2</v>
      </c>
      <c r="AI112" s="21" t="s">
        <v>171</v>
      </c>
      <c r="AJ112" s="26" t="s">
        <v>172</v>
      </c>
      <c r="AL112">
        <f t="shared" si="74"/>
        <v>34</v>
      </c>
      <c r="AN112">
        <f t="shared" si="66"/>
        <v>2</v>
      </c>
      <c r="AO112">
        <f t="shared" si="67"/>
        <v>2</v>
      </c>
    </row>
    <row r="113" spans="1:41" x14ac:dyDescent="0.25">
      <c r="B113" s="26" t="s">
        <v>209</v>
      </c>
      <c r="C113" t="s">
        <v>209</v>
      </c>
      <c r="D113" s="48">
        <v>35</v>
      </c>
      <c r="E113" s="48" t="s">
        <v>67</v>
      </c>
      <c r="F113" s="76"/>
      <c r="G113" s="77"/>
      <c r="H113" s="62"/>
      <c r="I113" s="4"/>
      <c r="J113" s="42"/>
      <c r="K113" s="5"/>
      <c r="L113" s="63"/>
      <c r="M113" s="64"/>
      <c r="N113" s="59"/>
      <c r="O113" s="5"/>
      <c r="P113" s="24"/>
      <c r="Q113" s="4"/>
      <c r="R113" s="42"/>
      <c r="S113" s="5"/>
      <c r="T113" s="24"/>
      <c r="U113" s="4"/>
      <c r="V113" s="42"/>
      <c r="W113" s="5"/>
      <c r="X113" s="2"/>
      <c r="Y113" s="4"/>
      <c r="Z113" s="2"/>
      <c r="AA113" s="69"/>
      <c r="AB113" s="2"/>
      <c r="AC113" s="4"/>
      <c r="AD113" s="7">
        <f t="shared" si="72"/>
        <v>0</v>
      </c>
      <c r="AE113" s="6">
        <f t="shared" si="73"/>
        <v>0</v>
      </c>
      <c r="AI113" s="21"/>
      <c r="AJ113" s="26"/>
      <c r="AL113">
        <f t="shared" si="74"/>
        <v>35</v>
      </c>
      <c r="AN113">
        <f t="shared" si="66"/>
        <v>0</v>
      </c>
      <c r="AO113">
        <f t="shared" si="67"/>
        <v>0</v>
      </c>
    </row>
    <row r="114" spans="1:41" x14ac:dyDescent="0.25">
      <c r="B114" s="26" t="s">
        <v>209</v>
      </c>
      <c r="C114" t="s">
        <v>209</v>
      </c>
      <c r="D114" s="48">
        <v>36</v>
      </c>
      <c r="E114" s="48" t="s">
        <v>68</v>
      </c>
      <c r="F114" s="76"/>
      <c r="G114" s="77"/>
      <c r="H114" s="62"/>
      <c r="I114" s="4"/>
      <c r="J114" s="42"/>
      <c r="K114" s="5"/>
      <c r="L114" s="63"/>
      <c r="M114" s="64"/>
      <c r="N114" s="59"/>
      <c r="O114" s="5"/>
      <c r="P114" s="24"/>
      <c r="Q114" s="4"/>
      <c r="R114" s="42"/>
      <c r="S114" s="5"/>
      <c r="T114" s="24"/>
      <c r="U114" s="4"/>
      <c r="V114" s="42"/>
      <c r="W114" s="5"/>
      <c r="X114" s="2"/>
      <c r="Y114" s="4"/>
      <c r="Z114" s="2"/>
      <c r="AA114" s="69"/>
      <c r="AB114" s="2"/>
      <c r="AC114" s="4"/>
      <c r="AD114" s="7">
        <f t="shared" si="72"/>
        <v>0</v>
      </c>
      <c r="AE114" s="6">
        <f t="shared" si="73"/>
        <v>0</v>
      </c>
      <c r="AI114" s="21"/>
      <c r="AJ114" s="26"/>
      <c r="AL114">
        <f t="shared" si="74"/>
        <v>36</v>
      </c>
      <c r="AN114">
        <f t="shared" si="66"/>
        <v>0</v>
      </c>
      <c r="AO114">
        <f t="shared" si="67"/>
        <v>0</v>
      </c>
    </row>
    <row r="115" spans="1:41" x14ac:dyDescent="0.25">
      <c r="B115" s="26" t="s">
        <v>209</v>
      </c>
      <c r="C115" t="s">
        <v>209</v>
      </c>
      <c r="D115" s="43">
        <v>37</v>
      </c>
      <c r="E115" s="43" t="s">
        <v>69</v>
      </c>
      <c r="F115" s="76"/>
      <c r="G115" s="77"/>
      <c r="H115" s="62"/>
      <c r="I115" s="4"/>
      <c r="J115" s="42"/>
      <c r="K115" s="5"/>
      <c r="L115" s="63"/>
      <c r="M115" s="64"/>
      <c r="N115" s="59"/>
      <c r="O115" s="5"/>
      <c r="P115" s="24"/>
      <c r="Q115" s="4"/>
      <c r="R115" s="42"/>
      <c r="S115" s="5"/>
      <c r="T115" s="24"/>
      <c r="U115" s="4"/>
      <c r="V115" s="42"/>
      <c r="W115" s="5"/>
      <c r="X115" s="2"/>
      <c r="Y115" s="4"/>
      <c r="Z115" s="2"/>
      <c r="AA115" s="69"/>
      <c r="AB115" s="2"/>
      <c r="AC115" s="4"/>
      <c r="AD115" s="7">
        <f t="shared" si="72"/>
        <v>0</v>
      </c>
      <c r="AE115" s="6">
        <f t="shared" si="73"/>
        <v>0</v>
      </c>
      <c r="AH115" s="23"/>
      <c r="AI115" s="21"/>
      <c r="AJ115" s="26"/>
      <c r="AL115">
        <f t="shared" si="74"/>
        <v>37</v>
      </c>
      <c r="AN115">
        <f t="shared" si="66"/>
        <v>0</v>
      </c>
      <c r="AO115">
        <f t="shared" si="67"/>
        <v>0</v>
      </c>
    </row>
    <row r="116" spans="1:41" x14ac:dyDescent="0.25">
      <c r="B116" s="26" t="s">
        <v>209</v>
      </c>
      <c r="C116" t="s">
        <v>209</v>
      </c>
      <c r="D116" s="43">
        <v>38</v>
      </c>
      <c r="E116" s="43" t="s">
        <v>70</v>
      </c>
      <c r="F116" s="76"/>
      <c r="G116" s="77"/>
      <c r="H116" s="62"/>
      <c r="I116" s="4"/>
      <c r="J116" s="42"/>
      <c r="K116" s="5"/>
      <c r="L116" s="63"/>
      <c r="M116" s="64"/>
      <c r="N116" s="59"/>
      <c r="O116" s="5"/>
      <c r="P116" s="24"/>
      <c r="Q116" s="4"/>
      <c r="R116" s="42"/>
      <c r="S116" s="5"/>
      <c r="T116" s="24"/>
      <c r="U116" s="4"/>
      <c r="V116" s="42"/>
      <c r="W116" s="5"/>
      <c r="X116" s="2"/>
      <c r="Y116" s="4"/>
      <c r="Z116" s="2"/>
      <c r="AA116" s="69"/>
      <c r="AB116" s="2"/>
      <c r="AC116" s="4"/>
      <c r="AD116" s="7">
        <f t="shared" si="72"/>
        <v>0</v>
      </c>
      <c r="AE116" s="6">
        <f t="shared" si="73"/>
        <v>0</v>
      </c>
      <c r="AI116" s="21" t="s">
        <v>124</v>
      </c>
      <c r="AJ116" s="26" t="s">
        <v>156</v>
      </c>
      <c r="AL116">
        <f t="shared" si="74"/>
        <v>38</v>
      </c>
      <c r="AN116">
        <f t="shared" si="66"/>
        <v>0</v>
      </c>
      <c r="AO116">
        <f t="shared" si="67"/>
        <v>0</v>
      </c>
    </row>
    <row r="117" spans="1:41" x14ac:dyDescent="0.25">
      <c r="B117" s="26" t="s">
        <v>209</v>
      </c>
      <c r="C117" t="s">
        <v>209</v>
      </c>
      <c r="D117" s="43">
        <v>39</v>
      </c>
      <c r="E117" s="43" t="s">
        <v>71</v>
      </c>
      <c r="F117" s="76"/>
      <c r="G117" s="77"/>
      <c r="H117" s="62"/>
      <c r="I117" s="4"/>
      <c r="J117" s="42"/>
      <c r="K117" s="5"/>
      <c r="L117" s="63"/>
      <c r="M117" s="64"/>
      <c r="N117" s="59"/>
      <c r="O117" s="5"/>
      <c r="P117" s="24"/>
      <c r="Q117" s="4"/>
      <c r="R117" s="42"/>
      <c r="S117" s="5"/>
      <c r="T117" s="24"/>
      <c r="U117" s="4"/>
      <c r="V117" s="42"/>
      <c r="W117" s="5"/>
      <c r="X117" s="2"/>
      <c r="Y117" s="4"/>
      <c r="Z117" s="2"/>
      <c r="AA117" s="69"/>
      <c r="AB117" s="2"/>
      <c r="AC117" s="4"/>
      <c r="AD117" s="7">
        <f t="shared" si="72"/>
        <v>0</v>
      </c>
      <c r="AE117" s="6">
        <f t="shared" si="73"/>
        <v>0</v>
      </c>
      <c r="AI117" s="21"/>
      <c r="AJ117" s="26" t="s">
        <v>157</v>
      </c>
      <c r="AL117">
        <f t="shared" si="74"/>
        <v>39</v>
      </c>
      <c r="AN117">
        <f t="shared" si="66"/>
        <v>0</v>
      </c>
      <c r="AO117">
        <f t="shared" si="67"/>
        <v>0</v>
      </c>
    </row>
    <row r="118" spans="1:41" x14ac:dyDescent="0.25">
      <c r="B118" s="26" t="s">
        <v>209</v>
      </c>
      <c r="C118" t="s">
        <v>209</v>
      </c>
      <c r="D118" s="50">
        <v>40</v>
      </c>
      <c r="E118" s="50" t="s">
        <v>72</v>
      </c>
      <c r="F118" s="81"/>
      <c r="G118" s="80"/>
      <c r="H118" s="41"/>
      <c r="I118" s="10"/>
      <c r="J118" s="11"/>
      <c r="K118" s="12"/>
      <c r="L118" s="65"/>
      <c r="M118" s="66"/>
      <c r="N118" s="60"/>
      <c r="O118" s="12"/>
      <c r="P118" s="9"/>
      <c r="Q118" s="10"/>
      <c r="R118" s="11"/>
      <c r="S118" s="12"/>
      <c r="T118" s="9"/>
      <c r="U118" s="10"/>
      <c r="V118" s="11"/>
      <c r="W118" s="12"/>
      <c r="X118" s="16"/>
      <c r="Y118" s="10"/>
      <c r="Z118" s="16"/>
      <c r="AA118" s="71"/>
      <c r="AB118" s="16"/>
      <c r="AC118" s="10"/>
      <c r="AD118" s="7">
        <f t="shared" si="72"/>
        <v>0</v>
      </c>
      <c r="AE118" s="6">
        <f t="shared" si="73"/>
        <v>0</v>
      </c>
      <c r="AH118" s="23"/>
      <c r="AI118" s="21" t="s">
        <v>125</v>
      </c>
      <c r="AJ118" s="26" t="s">
        <v>158</v>
      </c>
      <c r="AL118">
        <f t="shared" si="74"/>
        <v>40</v>
      </c>
      <c r="AN118">
        <f t="shared" si="66"/>
        <v>0</v>
      </c>
      <c r="AO118">
        <f t="shared" si="67"/>
        <v>0</v>
      </c>
    </row>
    <row r="119" spans="1:41" x14ac:dyDescent="0.25">
      <c r="B119" s="26" t="s">
        <v>209</v>
      </c>
      <c r="C119" t="s">
        <v>209</v>
      </c>
      <c r="D119" s="43">
        <v>41</v>
      </c>
      <c r="E119" s="43" t="s">
        <v>73</v>
      </c>
      <c r="F119" s="76"/>
      <c r="G119" s="77"/>
      <c r="H119" s="62"/>
      <c r="I119" s="4"/>
      <c r="J119" s="42"/>
      <c r="K119" s="5"/>
      <c r="L119" s="63"/>
      <c r="M119" s="64"/>
      <c r="N119" s="59"/>
      <c r="O119" s="5"/>
      <c r="P119" s="24"/>
      <c r="Q119" s="4"/>
      <c r="R119" s="42"/>
      <c r="S119" s="5"/>
      <c r="T119" s="24"/>
      <c r="U119" s="4"/>
      <c r="V119" s="42"/>
      <c r="W119" s="5"/>
      <c r="X119" s="2"/>
      <c r="Y119" s="4"/>
      <c r="Z119" s="2"/>
      <c r="AA119" s="69"/>
      <c r="AB119" s="2"/>
      <c r="AC119" s="4"/>
      <c r="AD119" s="7">
        <f t="shared" si="72"/>
        <v>0</v>
      </c>
      <c r="AE119" s="6">
        <f t="shared" si="73"/>
        <v>0</v>
      </c>
      <c r="AI119" s="21"/>
      <c r="AJ119" s="26"/>
      <c r="AL119">
        <f t="shared" si="74"/>
        <v>41</v>
      </c>
      <c r="AN119">
        <f t="shared" si="66"/>
        <v>0</v>
      </c>
      <c r="AO119">
        <f t="shared" si="67"/>
        <v>0</v>
      </c>
    </row>
    <row r="120" spans="1:41" x14ac:dyDescent="0.25">
      <c r="B120" s="26" t="s">
        <v>209</v>
      </c>
      <c r="C120" t="s">
        <v>209</v>
      </c>
      <c r="D120" s="48">
        <v>42</v>
      </c>
      <c r="E120" s="48" t="s">
        <v>74</v>
      </c>
      <c r="F120" s="76"/>
      <c r="G120" s="77"/>
      <c r="H120" s="62"/>
      <c r="I120" s="4"/>
      <c r="J120" s="42"/>
      <c r="K120" s="5"/>
      <c r="L120" s="63"/>
      <c r="M120" s="64"/>
      <c r="N120" s="59"/>
      <c r="O120" s="5"/>
      <c r="P120" s="24"/>
      <c r="Q120" s="4"/>
      <c r="R120" s="42"/>
      <c r="S120" s="5"/>
      <c r="T120" s="24"/>
      <c r="U120" s="4"/>
      <c r="V120" s="42"/>
      <c r="W120" s="5"/>
      <c r="X120" s="2"/>
      <c r="Y120" s="4"/>
      <c r="Z120" s="2"/>
      <c r="AA120" s="69"/>
      <c r="AB120" s="2"/>
      <c r="AC120" s="4"/>
      <c r="AD120" s="7">
        <f t="shared" si="72"/>
        <v>0</v>
      </c>
      <c r="AE120" s="6">
        <f t="shared" si="73"/>
        <v>0</v>
      </c>
      <c r="AI120" s="21"/>
      <c r="AJ120" s="26" t="s">
        <v>159</v>
      </c>
      <c r="AL120">
        <f t="shared" si="74"/>
        <v>42</v>
      </c>
      <c r="AN120">
        <f t="shared" si="66"/>
        <v>0</v>
      </c>
      <c r="AO120">
        <f t="shared" si="67"/>
        <v>0</v>
      </c>
    </row>
    <row r="121" spans="1:41" x14ac:dyDescent="0.25">
      <c r="B121" s="26" t="s">
        <v>209</v>
      </c>
      <c r="C121" t="s">
        <v>211</v>
      </c>
      <c r="D121" s="48">
        <v>43</v>
      </c>
      <c r="E121" s="48" t="s">
        <v>75</v>
      </c>
      <c r="F121" s="76"/>
      <c r="G121" s="77"/>
      <c r="H121" s="62"/>
      <c r="I121" s="4"/>
      <c r="J121" s="42"/>
      <c r="K121" s="5"/>
      <c r="L121" s="63"/>
      <c r="M121" s="64"/>
      <c r="N121" s="59"/>
      <c r="O121" s="5"/>
      <c r="P121" s="24"/>
      <c r="Q121" s="4"/>
      <c r="R121" s="42"/>
      <c r="S121" s="5"/>
      <c r="T121" s="24"/>
      <c r="U121" s="4"/>
      <c r="V121" s="42"/>
      <c r="W121" s="5"/>
      <c r="X121" s="2"/>
      <c r="Y121" s="4"/>
      <c r="Z121" s="2"/>
      <c r="AA121" s="69"/>
      <c r="AB121" s="2"/>
      <c r="AC121" s="4"/>
      <c r="AD121" s="7">
        <f t="shared" si="72"/>
        <v>0</v>
      </c>
      <c r="AE121" s="6">
        <f t="shared" si="73"/>
        <v>0</v>
      </c>
      <c r="AI121" s="21" t="s">
        <v>126</v>
      </c>
      <c r="AJ121" s="26"/>
      <c r="AL121">
        <f t="shared" si="74"/>
        <v>43</v>
      </c>
      <c r="AN121">
        <f t="shared" si="66"/>
        <v>0</v>
      </c>
      <c r="AO121">
        <f t="shared" si="67"/>
        <v>0</v>
      </c>
    </row>
    <row r="122" spans="1:41" x14ac:dyDescent="0.25">
      <c r="A122" t="s">
        <v>212</v>
      </c>
      <c r="B122" s="26" t="s">
        <v>209</v>
      </c>
      <c r="C122" t="s">
        <v>209</v>
      </c>
      <c r="D122" s="48">
        <v>44</v>
      </c>
      <c r="E122" s="48" t="s">
        <v>76</v>
      </c>
      <c r="F122" s="76"/>
      <c r="G122" s="77"/>
      <c r="H122" s="62"/>
      <c r="I122" s="4"/>
      <c r="J122" s="42"/>
      <c r="K122" s="5"/>
      <c r="L122" s="63"/>
      <c r="M122" s="64"/>
      <c r="N122" s="59"/>
      <c r="O122" s="5"/>
      <c r="P122" s="24"/>
      <c r="Q122" s="4"/>
      <c r="R122" s="42"/>
      <c r="S122" s="5"/>
      <c r="T122" s="24"/>
      <c r="U122" s="4"/>
      <c r="V122" s="42"/>
      <c r="W122" s="5"/>
      <c r="X122" s="2"/>
      <c r="Y122" s="4"/>
      <c r="Z122" s="2"/>
      <c r="AA122" s="69"/>
      <c r="AB122" s="2"/>
      <c r="AC122" s="4"/>
      <c r="AD122" s="7">
        <f t="shared" si="72"/>
        <v>0</v>
      </c>
      <c r="AE122" s="6">
        <f t="shared" si="73"/>
        <v>0</v>
      </c>
      <c r="AI122" s="21"/>
      <c r="AJ122" s="26"/>
      <c r="AL122">
        <f t="shared" si="74"/>
        <v>44</v>
      </c>
      <c r="AN122">
        <f t="shared" si="66"/>
        <v>0</v>
      </c>
      <c r="AO122">
        <f t="shared" si="67"/>
        <v>0</v>
      </c>
    </row>
    <row r="123" spans="1:41" x14ac:dyDescent="0.25">
      <c r="B123" s="26" t="s">
        <v>209</v>
      </c>
      <c r="C123" t="s">
        <v>209</v>
      </c>
      <c r="D123" s="43">
        <v>45</v>
      </c>
      <c r="E123" s="43" t="s">
        <v>77</v>
      </c>
      <c r="F123" s="76"/>
      <c r="G123" s="77"/>
      <c r="H123" s="62"/>
      <c r="I123" s="4"/>
      <c r="J123" s="42"/>
      <c r="K123" s="5"/>
      <c r="L123" s="63"/>
      <c r="M123" s="64"/>
      <c r="N123" s="59"/>
      <c r="O123" s="5"/>
      <c r="P123" s="24"/>
      <c r="Q123" s="4"/>
      <c r="R123" s="42"/>
      <c r="S123" s="5"/>
      <c r="T123" s="24"/>
      <c r="U123" s="4"/>
      <c r="V123" s="42"/>
      <c r="W123" s="5"/>
      <c r="X123" s="2"/>
      <c r="Y123" s="4"/>
      <c r="Z123" s="2"/>
      <c r="AA123" s="69"/>
      <c r="AB123" s="2"/>
      <c r="AC123" s="4"/>
      <c r="AD123" s="7">
        <f t="shared" si="72"/>
        <v>0</v>
      </c>
      <c r="AE123" s="6">
        <f t="shared" si="73"/>
        <v>0</v>
      </c>
      <c r="AI123" s="21"/>
      <c r="AJ123" s="26"/>
      <c r="AL123">
        <f t="shared" si="74"/>
        <v>45</v>
      </c>
      <c r="AN123">
        <f t="shared" si="66"/>
        <v>0</v>
      </c>
      <c r="AO123">
        <f t="shared" si="67"/>
        <v>0</v>
      </c>
    </row>
    <row r="124" spans="1:41" x14ac:dyDescent="0.25">
      <c r="B124" s="26" t="s">
        <v>209</v>
      </c>
      <c r="C124" t="s">
        <v>209</v>
      </c>
      <c r="D124" s="43">
        <v>46</v>
      </c>
      <c r="E124" s="43" t="s">
        <v>78</v>
      </c>
      <c r="F124" s="76"/>
      <c r="G124" s="77"/>
      <c r="H124" s="62"/>
      <c r="I124" s="4"/>
      <c r="J124" s="42"/>
      <c r="K124" s="5"/>
      <c r="L124" s="63"/>
      <c r="M124" s="64"/>
      <c r="N124" s="59"/>
      <c r="O124" s="5"/>
      <c r="P124" s="24"/>
      <c r="Q124" s="4"/>
      <c r="R124" s="42"/>
      <c r="S124" s="5"/>
      <c r="T124" s="24"/>
      <c r="U124" s="4"/>
      <c r="V124" s="42"/>
      <c r="W124" s="5"/>
      <c r="X124" s="2"/>
      <c r="Y124" s="4"/>
      <c r="Z124" s="2"/>
      <c r="AA124" s="69"/>
      <c r="AB124" s="2"/>
      <c r="AC124" s="4"/>
      <c r="AD124" s="7">
        <f t="shared" si="72"/>
        <v>0</v>
      </c>
      <c r="AE124" s="6">
        <f t="shared" si="73"/>
        <v>0</v>
      </c>
      <c r="AI124" s="21"/>
      <c r="AJ124" s="26"/>
      <c r="AL124">
        <f t="shared" si="74"/>
        <v>46</v>
      </c>
      <c r="AN124">
        <f t="shared" si="66"/>
        <v>0</v>
      </c>
      <c r="AO124">
        <f t="shared" si="67"/>
        <v>0</v>
      </c>
    </row>
    <row r="125" spans="1:41" x14ac:dyDescent="0.25">
      <c r="B125" s="26" t="s">
        <v>209</v>
      </c>
      <c r="C125" t="s">
        <v>209</v>
      </c>
      <c r="D125" s="20">
        <v>47</v>
      </c>
      <c r="E125" s="20" t="s">
        <v>79</v>
      </c>
      <c r="F125" s="76"/>
      <c r="G125" s="77"/>
      <c r="H125" s="62"/>
      <c r="I125" s="4"/>
      <c r="J125" s="42"/>
      <c r="K125" s="5"/>
      <c r="L125" s="63"/>
      <c r="M125" s="64"/>
      <c r="N125" s="59"/>
      <c r="O125" s="5"/>
      <c r="P125" s="24"/>
      <c r="Q125" s="4"/>
      <c r="R125" s="42"/>
      <c r="S125" s="5"/>
      <c r="T125" s="24"/>
      <c r="U125" s="4"/>
      <c r="V125" s="42"/>
      <c r="W125" s="5"/>
      <c r="X125" s="2"/>
      <c r="Y125" s="4"/>
      <c r="Z125" s="2"/>
      <c r="AA125" s="69"/>
      <c r="AB125" s="2"/>
      <c r="AC125" s="4"/>
      <c r="AD125" s="7">
        <f t="shared" si="72"/>
        <v>0</v>
      </c>
      <c r="AE125" s="6">
        <f t="shared" si="73"/>
        <v>0</v>
      </c>
      <c r="AI125" s="21" t="s">
        <v>127</v>
      </c>
      <c r="AJ125" s="26" t="s">
        <v>160</v>
      </c>
      <c r="AL125">
        <f t="shared" si="74"/>
        <v>47</v>
      </c>
      <c r="AN125">
        <f t="shared" si="66"/>
        <v>0</v>
      </c>
      <c r="AO125">
        <f t="shared" si="67"/>
        <v>0</v>
      </c>
    </row>
    <row r="126" spans="1:41" x14ac:dyDescent="0.25">
      <c r="B126" s="26" t="s">
        <v>209</v>
      </c>
      <c r="C126" t="s">
        <v>209</v>
      </c>
      <c r="D126" s="48">
        <v>48</v>
      </c>
      <c r="E126" s="48" t="s">
        <v>80</v>
      </c>
      <c r="F126" s="76"/>
      <c r="G126" s="77"/>
      <c r="H126" s="62"/>
      <c r="I126" s="4"/>
      <c r="J126" s="42"/>
      <c r="K126" s="5"/>
      <c r="L126" s="63"/>
      <c r="M126" s="64"/>
      <c r="N126" s="59"/>
      <c r="O126" s="5"/>
      <c r="P126" s="24"/>
      <c r="Q126" s="4"/>
      <c r="R126" s="42"/>
      <c r="S126" s="5"/>
      <c r="T126" s="24"/>
      <c r="U126" s="4"/>
      <c r="V126" s="42"/>
      <c r="W126" s="5"/>
      <c r="X126" s="2"/>
      <c r="Y126" s="4"/>
      <c r="Z126" s="2"/>
      <c r="AA126" s="69"/>
      <c r="AB126" s="2"/>
      <c r="AC126" s="4"/>
      <c r="AD126" s="7">
        <f t="shared" si="72"/>
        <v>0</v>
      </c>
      <c r="AE126" s="6">
        <f t="shared" si="73"/>
        <v>0</v>
      </c>
      <c r="AI126" s="21"/>
      <c r="AJ126" s="26" t="s">
        <v>161</v>
      </c>
      <c r="AL126">
        <f t="shared" si="74"/>
        <v>48</v>
      </c>
      <c r="AN126">
        <f t="shared" si="66"/>
        <v>0</v>
      </c>
      <c r="AO126">
        <f t="shared" si="67"/>
        <v>0</v>
      </c>
    </row>
    <row r="127" spans="1:41" x14ac:dyDescent="0.25">
      <c r="B127" s="26" t="s">
        <v>209</v>
      </c>
      <c r="C127" t="s">
        <v>209</v>
      </c>
      <c r="D127" s="20">
        <v>49</v>
      </c>
      <c r="E127" s="20" t="s">
        <v>105</v>
      </c>
      <c r="F127" s="76"/>
      <c r="G127" s="77"/>
      <c r="H127" s="62"/>
      <c r="I127" s="4"/>
      <c r="J127" s="42"/>
      <c r="K127" s="5"/>
      <c r="L127" s="63"/>
      <c r="M127" s="64"/>
      <c r="N127" s="59"/>
      <c r="O127" s="5"/>
      <c r="P127" s="24"/>
      <c r="Q127" s="4"/>
      <c r="R127" s="42"/>
      <c r="S127" s="5"/>
      <c r="T127" s="24"/>
      <c r="U127" s="4"/>
      <c r="V127" s="42"/>
      <c r="W127" s="5"/>
      <c r="X127" s="2"/>
      <c r="Y127" s="4"/>
      <c r="Z127" s="2"/>
      <c r="AA127" s="69"/>
      <c r="AB127" s="2"/>
      <c r="AC127" s="4"/>
      <c r="AD127" s="7"/>
      <c r="AE127" s="6"/>
      <c r="AI127" s="21"/>
      <c r="AJ127" s="26"/>
      <c r="AL127">
        <f t="shared" si="74"/>
        <v>49</v>
      </c>
      <c r="AN127">
        <f t="shared" si="66"/>
        <v>0</v>
      </c>
      <c r="AO127">
        <f t="shared" si="67"/>
        <v>0</v>
      </c>
    </row>
    <row r="128" spans="1:41" x14ac:dyDescent="0.25">
      <c r="B128" s="26" t="s">
        <v>209</v>
      </c>
      <c r="C128" t="s">
        <v>209</v>
      </c>
      <c r="D128" s="49">
        <v>50</v>
      </c>
      <c r="E128" s="49" t="s">
        <v>81</v>
      </c>
      <c r="F128" s="81"/>
      <c r="G128" s="80"/>
      <c r="H128" s="41"/>
      <c r="I128" s="10"/>
      <c r="J128" s="11"/>
      <c r="K128" s="12"/>
      <c r="L128" s="65"/>
      <c r="M128" s="66"/>
      <c r="N128" s="60"/>
      <c r="O128" s="12"/>
      <c r="P128" s="9"/>
      <c r="Q128" s="10"/>
      <c r="R128" s="11"/>
      <c r="S128" s="12"/>
      <c r="T128" s="9"/>
      <c r="U128" s="10"/>
      <c r="V128" s="60"/>
      <c r="W128" s="12"/>
      <c r="X128" s="16"/>
      <c r="Y128" s="10"/>
      <c r="Z128" s="16"/>
      <c r="AA128" s="71"/>
      <c r="AB128" s="16"/>
      <c r="AC128" s="10"/>
      <c r="AD128" s="7">
        <f>SUM(J128,F128,P128,R128,T128,V128,X128,Z128,L128,N128,H128)</f>
        <v>0</v>
      </c>
      <c r="AE128" s="6">
        <f>SUM(K128,Y128,W128,U128,S128,Q128,G128,AC128,M128,O128,I128)</f>
        <v>0</v>
      </c>
      <c r="AI128" s="56" t="s">
        <v>128</v>
      </c>
      <c r="AJ128" s="26" t="s">
        <v>162</v>
      </c>
      <c r="AL128">
        <f t="shared" si="74"/>
        <v>50</v>
      </c>
      <c r="AN128">
        <f t="shared" si="66"/>
        <v>0</v>
      </c>
      <c r="AO128">
        <f t="shared" si="67"/>
        <v>0</v>
      </c>
    </row>
    <row r="129" spans="2:41" x14ac:dyDescent="0.25">
      <c r="B129" s="26" t="s">
        <v>209</v>
      </c>
      <c r="C129" t="s">
        <v>209</v>
      </c>
      <c r="D129" s="43">
        <v>51</v>
      </c>
      <c r="E129" s="43" t="s">
        <v>82</v>
      </c>
      <c r="F129" s="76"/>
      <c r="G129" s="77"/>
      <c r="H129" s="62"/>
      <c r="I129" s="4"/>
      <c r="J129" s="42"/>
      <c r="K129" s="5"/>
      <c r="L129" s="63"/>
      <c r="M129" s="64"/>
      <c r="N129" s="59"/>
      <c r="O129" s="5"/>
      <c r="P129" s="24"/>
      <c r="Q129" s="4"/>
      <c r="R129" s="42"/>
      <c r="S129" s="5"/>
      <c r="T129" s="24"/>
      <c r="U129" s="4"/>
      <c r="V129" s="42"/>
      <c r="W129" s="5"/>
      <c r="X129" s="2"/>
      <c r="Y129" s="4"/>
      <c r="Z129" s="2"/>
      <c r="AA129" s="69"/>
      <c r="AB129" s="2"/>
      <c r="AC129" s="4"/>
      <c r="AD129" s="7">
        <f>SUM(J129,F129,P129,R129,T129,V129,X129,Z129,L129,N129,H129)</f>
        <v>0</v>
      </c>
      <c r="AE129" s="6">
        <f>SUM(K129,Y129,W129,U129,S129,Q129,G129,AC129,M129,O129,I129)</f>
        <v>0</v>
      </c>
      <c r="AI129" s="21"/>
      <c r="AJ129" s="26"/>
      <c r="AL129">
        <f t="shared" si="74"/>
        <v>51</v>
      </c>
      <c r="AN129">
        <f t="shared" si="66"/>
        <v>0</v>
      </c>
      <c r="AO129">
        <f t="shared" si="67"/>
        <v>0</v>
      </c>
    </row>
    <row r="130" spans="2:41" x14ac:dyDescent="0.25">
      <c r="B130" s="26" t="s">
        <v>209</v>
      </c>
      <c r="C130" t="s">
        <v>209</v>
      </c>
      <c r="D130" s="48">
        <v>52</v>
      </c>
      <c r="E130" s="48" t="s">
        <v>85</v>
      </c>
      <c r="F130" s="76"/>
      <c r="G130" s="77"/>
      <c r="H130" s="62"/>
      <c r="I130" s="4"/>
      <c r="J130" s="42"/>
      <c r="K130" s="5"/>
      <c r="L130" s="63"/>
      <c r="M130" s="64"/>
      <c r="N130" s="59"/>
      <c r="O130" s="5"/>
      <c r="P130" s="24"/>
      <c r="Q130" s="4"/>
      <c r="R130" s="42"/>
      <c r="S130" s="5"/>
      <c r="T130" s="24"/>
      <c r="U130" s="4"/>
      <c r="V130" s="42"/>
      <c r="W130" s="5"/>
      <c r="X130" s="67"/>
      <c r="Y130" s="4"/>
      <c r="Z130" s="3"/>
      <c r="AA130" s="4"/>
      <c r="AB130" s="24"/>
      <c r="AC130" s="4"/>
      <c r="AD130" s="7">
        <f>SUM(J130,F130,P130,R130,T130,V130,X130,Z130,L130,N130,H130)</f>
        <v>0</v>
      </c>
      <c r="AE130" s="6">
        <f>SUM(K130,Y130,W130,U130,S130,Q130,G130,AC130,M130,O130,I130)</f>
        <v>0</v>
      </c>
      <c r="AI130" s="21"/>
      <c r="AJ130" s="26"/>
      <c r="AL130">
        <f t="shared" si="74"/>
        <v>52</v>
      </c>
      <c r="AN130">
        <f t="shared" si="66"/>
        <v>0</v>
      </c>
      <c r="AO130">
        <f t="shared" si="67"/>
        <v>0</v>
      </c>
    </row>
    <row r="131" spans="2:41" x14ac:dyDescent="0.25">
      <c r="D131" t="s">
        <v>10</v>
      </c>
      <c r="E131" t="s">
        <v>14</v>
      </c>
      <c r="F131" s="27">
        <f>SUM(F128:F130,F79:F126)</f>
        <v>0</v>
      </c>
      <c r="G131" s="27">
        <f t="shared" ref="G131:AE131" si="75">SUM(G128:G130,G79:G126)</f>
        <v>0</v>
      </c>
      <c r="H131" s="27">
        <f t="shared" ref="H131:J131" si="76">SUM(H128:H130,H79:H126)</f>
        <v>0</v>
      </c>
      <c r="I131" s="27">
        <f t="shared" si="76"/>
        <v>0</v>
      </c>
      <c r="J131" s="27">
        <f t="shared" si="76"/>
        <v>2</v>
      </c>
      <c r="K131" s="82">
        <f t="shared" si="75"/>
        <v>2</v>
      </c>
      <c r="L131" s="27">
        <f t="shared" ref="L131:O131" si="77">SUM(L128:L130,L79:L126)</f>
        <v>1</v>
      </c>
      <c r="M131" s="82">
        <f t="shared" si="77"/>
        <v>1</v>
      </c>
      <c r="N131" s="27">
        <f t="shared" si="77"/>
        <v>0</v>
      </c>
      <c r="O131" s="82">
        <f t="shared" si="77"/>
        <v>0</v>
      </c>
      <c r="P131" s="27">
        <f t="shared" si="75"/>
        <v>0</v>
      </c>
      <c r="Q131" s="82">
        <f t="shared" si="75"/>
        <v>0</v>
      </c>
      <c r="R131" s="27">
        <f t="shared" si="75"/>
        <v>0</v>
      </c>
      <c r="S131" s="82">
        <f t="shared" si="75"/>
        <v>0</v>
      </c>
      <c r="T131" s="27">
        <f t="shared" si="75"/>
        <v>0</v>
      </c>
      <c r="U131" s="82">
        <f t="shared" si="75"/>
        <v>0</v>
      </c>
      <c r="V131" s="27">
        <f t="shared" si="75"/>
        <v>0</v>
      </c>
      <c r="W131" s="82">
        <f t="shared" si="75"/>
        <v>0</v>
      </c>
      <c r="X131" s="27">
        <f t="shared" si="75"/>
        <v>0</v>
      </c>
      <c r="Y131" s="82">
        <f t="shared" si="75"/>
        <v>0</v>
      </c>
      <c r="Z131" s="27">
        <f t="shared" si="75"/>
        <v>0</v>
      </c>
      <c r="AA131" s="82">
        <f t="shared" si="75"/>
        <v>0</v>
      </c>
      <c r="AB131" s="27">
        <f t="shared" si="75"/>
        <v>0</v>
      </c>
      <c r="AC131" s="82">
        <f t="shared" si="75"/>
        <v>0</v>
      </c>
      <c r="AD131" s="27">
        <f t="shared" si="75"/>
        <v>3</v>
      </c>
      <c r="AE131" s="27">
        <f t="shared" si="75"/>
        <v>3</v>
      </c>
      <c r="AI131" s="21"/>
    </row>
    <row r="132" spans="2:41" x14ac:dyDescent="0.25">
      <c r="D132" t="s">
        <v>9</v>
      </c>
      <c r="E132" t="s">
        <v>15</v>
      </c>
      <c r="F132" s="27">
        <f>F131/$F$5</f>
        <v>0</v>
      </c>
      <c r="G132" s="27">
        <f t="shared" ref="G132:AE132" si="78">G131/$F$5</f>
        <v>0</v>
      </c>
      <c r="H132" s="27">
        <f t="shared" ref="H132:J132" si="79">H131/$F$5</f>
        <v>0</v>
      </c>
      <c r="I132" s="27">
        <f t="shared" si="79"/>
        <v>0</v>
      </c>
      <c r="J132" s="27">
        <f t="shared" si="79"/>
        <v>4.1666666666666664E-2</v>
      </c>
      <c r="K132" s="82">
        <f>K131/$F$5</f>
        <v>4.1666666666666664E-2</v>
      </c>
      <c r="L132" s="27">
        <f t="shared" ref="L132:O132" si="80">L131/$F$5</f>
        <v>2.0833333333333332E-2</v>
      </c>
      <c r="M132" s="82">
        <f t="shared" si="80"/>
        <v>2.0833333333333332E-2</v>
      </c>
      <c r="N132" s="27">
        <f t="shared" si="80"/>
        <v>0</v>
      </c>
      <c r="O132" s="82">
        <f t="shared" si="80"/>
        <v>0</v>
      </c>
      <c r="P132" s="27">
        <f t="shared" si="78"/>
        <v>0</v>
      </c>
      <c r="Q132" s="82">
        <f t="shared" si="78"/>
        <v>0</v>
      </c>
      <c r="R132" s="27">
        <f t="shared" si="78"/>
        <v>0</v>
      </c>
      <c r="S132" s="82">
        <f t="shared" si="78"/>
        <v>0</v>
      </c>
      <c r="T132" s="27">
        <f t="shared" si="78"/>
        <v>0</v>
      </c>
      <c r="U132" s="82">
        <f t="shared" si="78"/>
        <v>0</v>
      </c>
      <c r="V132" s="27">
        <f t="shared" si="78"/>
        <v>0</v>
      </c>
      <c r="W132" s="82">
        <f t="shared" si="78"/>
        <v>0</v>
      </c>
      <c r="X132" s="27">
        <f t="shared" si="78"/>
        <v>0</v>
      </c>
      <c r="Y132" s="82">
        <f t="shared" si="78"/>
        <v>0</v>
      </c>
      <c r="Z132" s="27">
        <f t="shared" ref="Z132:AC132" si="81">Z131/$F$5</f>
        <v>0</v>
      </c>
      <c r="AA132" s="82">
        <f t="shared" si="81"/>
        <v>0</v>
      </c>
      <c r="AB132" s="27">
        <f t="shared" si="81"/>
        <v>0</v>
      </c>
      <c r="AC132" s="82">
        <f t="shared" si="81"/>
        <v>0</v>
      </c>
      <c r="AD132" s="27">
        <f t="shared" si="78"/>
        <v>6.25E-2</v>
      </c>
      <c r="AE132" s="27">
        <f t="shared" si="78"/>
        <v>6.25E-2</v>
      </c>
      <c r="AF132">
        <f t="shared" ref="AF132" si="82">AF131/16</f>
        <v>0</v>
      </c>
    </row>
    <row r="133" spans="2:41" x14ac:dyDescent="0.25">
      <c r="D133" t="s">
        <v>10</v>
      </c>
      <c r="E133" s="34" t="s">
        <v>91</v>
      </c>
      <c r="F133">
        <f>SUM(F130,F128,F126,F125,F120:F122,F118,F112:F114,F110,F106:F108,F100:F103,F97:F98,F95,F91,F89,F90,F83:F87)</f>
        <v>0</v>
      </c>
      <c r="G133">
        <f t="shared" ref="G133:AD133" si="83">SUM(G130,G128,G126,G125,G120:G122,G118,G112:G114,G110,G106:G108,G100:G103,G97:G98,G95,G91,G89,G90,G83:G87)</f>
        <v>0</v>
      </c>
      <c r="H133">
        <f t="shared" ref="H133:J133" si="84">SUM(H130,H128,H126,H125,H120:H122,H118,H112:H114,H110,H106:H108,H100:H103,H97:H98,H95,H91,H89,H90,H83:H87)</f>
        <v>0</v>
      </c>
      <c r="I133">
        <f t="shared" si="84"/>
        <v>0</v>
      </c>
      <c r="J133">
        <f t="shared" si="84"/>
        <v>2</v>
      </c>
      <c r="K133" s="26">
        <f t="shared" si="83"/>
        <v>2</v>
      </c>
      <c r="L133">
        <f t="shared" ref="L133:O133" si="85">SUM(L130,L128,L126,L125,L120:L122,L118,L112:L114,L110,L106:L108,L100:L103,L97:L98,L95,L91,L89,L90,L83:L87)</f>
        <v>1</v>
      </c>
      <c r="M133" s="26">
        <f t="shared" si="85"/>
        <v>1</v>
      </c>
      <c r="N133">
        <f t="shared" si="85"/>
        <v>0</v>
      </c>
      <c r="O133" s="26">
        <f t="shared" si="85"/>
        <v>0</v>
      </c>
      <c r="P133">
        <f t="shared" si="83"/>
        <v>0</v>
      </c>
      <c r="Q133" s="26">
        <f t="shared" si="83"/>
        <v>0</v>
      </c>
      <c r="R133">
        <f t="shared" si="83"/>
        <v>0</v>
      </c>
      <c r="S133" s="26">
        <f t="shared" si="83"/>
        <v>0</v>
      </c>
      <c r="T133">
        <f t="shared" si="83"/>
        <v>0</v>
      </c>
      <c r="U133" s="26">
        <f t="shared" si="83"/>
        <v>0</v>
      </c>
      <c r="V133">
        <f t="shared" si="83"/>
        <v>0</v>
      </c>
      <c r="W133" s="26">
        <f t="shared" si="83"/>
        <v>0</v>
      </c>
      <c r="X133">
        <f t="shared" si="83"/>
        <v>0</v>
      </c>
      <c r="Y133" s="26">
        <f t="shared" si="83"/>
        <v>0</v>
      </c>
      <c r="Z133">
        <f t="shared" ref="Z133:AC133" si="86">SUM(Z130,Z128,Z126,Z125,Z120:Z122,Z118,Z112:Z114,Z110,Z106:Z108,Z100:Z103,Z97:Z98,Z95,Z91,Z89,Z90,Z83:Z87)</f>
        <v>0</v>
      </c>
      <c r="AA133" s="26">
        <f t="shared" si="86"/>
        <v>0</v>
      </c>
      <c r="AB133">
        <f t="shared" si="86"/>
        <v>0</v>
      </c>
      <c r="AC133" s="26">
        <f t="shared" si="86"/>
        <v>0</v>
      </c>
      <c r="AD133">
        <f t="shared" si="83"/>
        <v>3</v>
      </c>
      <c r="AE133">
        <f>SUM(AE130,AE128,AE126,AE125,AE120:AE122,AE118,AE112:AE114,AE110,AE106:AE108,AE100:AE103,AE97:AE98,AE95,AE91,AE89,AE90,AE83:AE87)</f>
        <v>3</v>
      </c>
    </row>
    <row r="134" spans="2:41" x14ac:dyDescent="0.25">
      <c r="D134" t="s">
        <v>10</v>
      </c>
      <c r="E134" s="34" t="s">
        <v>90</v>
      </c>
      <c r="F134">
        <f>F133/$J$5</f>
        <v>0</v>
      </c>
      <c r="G134">
        <f>G133/$J$5</f>
        <v>0</v>
      </c>
      <c r="H134">
        <f t="shared" ref="H134:J134" si="87">H133/$J$5</f>
        <v>0</v>
      </c>
      <c r="I134">
        <f t="shared" si="87"/>
        <v>0</v>
      </c>
      <c r="J134">
        <f t="shared" si="87"/>
        <v>6.8965517241379309E-2</v>
      </c>
      <c r="K134" s="26">
        <f>K133/$J$5</f>
        <v>6.8965517241379309E-2</v>
      </c>
      <c r="L134">
        <f t="shared" ref="L134:O134" si="88">L133/$J$5</f>
        <v>3.4482758620689655E-2</v>
      </c>
      <c r="M134" s="26">
        <f t="shared" si="88"/>
        <v>3.4482758620689655E-2</v>
      </c>
      <c r="N134">
        <f t="shared" si="88"/>
        <v>0</v>
      </c>
      <c r="O134" s="26">
        <f t="shared" si="88"/>
        <v>0</v>
      </c>
      <c r="P134">
        <f t="shared" ref="P134:Y134" si="89">P133/$J$5</f>
        <v>0</v>
      </c>
      <c r="Q134" s="26">
        <f t="shared" si="89"/>
        <v>0</v>
      </c>
      <c r="R134">
        <f t="shared" si="89"/>
        <v>0</v>
      </c>
      <c r="S134" s="26">
        <f t="shared" si="89"/>
        <v>0</v>
      </c>
      <c r="T134">
        <f t="shared" si="89"/>
        <v>0</v>
      </c>
      <c r="U134" s="26">
        <f t="shared" si="89"/>
        <v>0</v>
      </c>
      <c r="V134">
        <f t="shared" si="89"/>
        <v>0</v>
      </c>
      <c r="W134" s="26">
        <f t="shared" si="89"/>
        <v>0</v>
      </c>
      <c r="X134">
        <f t="shared" si="89"/>
        <v>0</v>
      </c>
      <c r="Y134" s="26">
        <f t="shared" si="89"/>
        <v>0</v>
      </c>
      <c r="Z134">
        <f t="shared" ref="Z134:AC134" si="90">Z133/$J$5</f>
        <v>0</v>
      </c>
      <c r="AA134" s="26">
        <f t="shared" si="90"/>
        <v>0</v>
      </c>
      <c r="AB134">
        <f t="shared" si="90"/>
        <v>0</v>
      </c>
      <c r="AC134" s="26">
        <f t="shared" si="90"/>
        <v>0</v>
      </c>
      <c r="AD134">
        <f>AD133/$J$5</f>
        <v>0.10344827586206896</v>
      </c>
      <c r="AE134">
        <f>AE133/$J$5</f>
        <v>0.10344827586206896</v>
      </c>
    </row>
    <row r="135" spans="2:41" x14ac:dyDescent="0.25">
      <c r="D135" t="s">
        <v>10</v>
      </c>
      <c r="E135" s="34" t="s">
        <v>88</v>
      </c>
      <c r="F135" s="27">
        <f>SUM(F129,F123:F124,F119,F115:F117,F111,F109,F104:F105,F99,F96,F94,F92,F79:F82)</f>
        <v>0</v>
      </c>
      <c r="G135" s="27">
        <f t="shared" ref="G135:AE135" si="91">SUM(G129,G123:G124,G119,G115:G117,G111,G109,G104:G105,G99,G96,G94,G92,G79:G82)</f>
        <v>0</v>
      </c>
      <c r="H135" s="27">
        <f t="shared" ref="H135:J135" si="92">SUM(H129,H123:H124,H119,H115:H117,H111,H109,H104:H105,H99,H96,H94,H92,H79:H82)</f>
        <v>0</v>
      </c>
      <c r="I135" s="27">
        <f t="shared" si="92"/>
        <v>0</v>
      </c>
      <c r="J135" s="27">
        <f t="shared" si="92"/>
        <v>0</v>
      </c>
      <c r="K135" s="82">
        <f t="shared" si="91"/>
        <v>0</v>
      </c>
      <c r="L135" s="27">
        <f t="shared" ref="L135:O135" si="93">SUM(L129,L123:L124,L119,L115:L117,L111,L109,L104:L105,L99,L96,L94,L92,L79:L82)</f>
        <v>0</v>
      </c>
      <c r="M135" s="82">
        <f t="shared" si="93"/>
        <v>0</v>
      </c>
      <c r="N135" s="27">
        <f t="shared" si="93"/>
        <v>0</v>
      </c>
      <c r="O135" s="82">
        <f t="shared" si="93"/>
        <v>0</v>
      </c>
      <c r="P135" s="27">
        <f t="shared" si="91"/>
        <v>0</v>
      </c>
      <c r="Q135" s="82">
        <f t="shared" si="91"/>
        <v>0</v>
      </c>
      <c r="R135" s="27">
        <f t="shared" si="91"/>
        <v>0</v>
      </c>
      <c r="S135" s="82">
        <f t="shared" si="91"/>
        <v>0</v>
      </c>
      <c r="T135" s="27">
        <f t="shared" si="91"/>
        <v>0</v>
      </c>
      <c r="U135" s="82">
        <f t="shared" si="91"/>
        <v>0</v>
      </c>
      <c r="V135" s="27">
        <f t="shared" si="91"/>
        <v>0</v>
      </c>
      <c r="W135" s="82">
        <f t="shared" si="91"/>
        <v>0</v>
      </c>
      <c r="X135" s="27">
        <f t="shared" si="91"/>
        <v>0</v>
      </c>
      <c r="Y135" s="82">
        <f t="shared" si="91"/>
        <v>0</v>
      </c>
      <c r="Z135" s="27">
        <f t="shared" ref="Z135:AC135" si="94">SUM(Z129,Z123:Z124,Z119,Z115:Z117,Z111,Z109,Z104:Z105,Z99,Z96,Z94,Z92,Z79:Z82)</f>
        <v>0</v>
      </c>
      <c r="AA135" s="82">
        <f t="shared" si="94"/>
        <v>0</v>
      </c>
      <c r="AB135" s="27">
        <f t="shared" si="94"/>
        <v>0</v>
      </c>
      <c r="AC135" s="82">
        <f t="shared" si="94"/>
        <v>0</v>
      </c>
      <c r="AD135" s="27">
        <f t="shared" si="91"/>
        <v>0</v>
      </c>
      <c r="AE135" s="27">
        <f t="shared" si="91"/>
        <v>0</v>
      </c>
    </row>
    <row r="136" spans="2:41" x14ac:dyDescent="0.25">
      <c r="D136" t="s">
        <v>10</v>
      </c>
      <c r="E136" s="34" t="s">
        <v>89</v>
      </c>
      <c r="F136" s="27">
        <f>F135/$G$5</f>
        <v>0</v>
      </c>
      <c r="G136" s="27">
        <f>G135/$G$5</f>
        <v>0</v>
      </c>
      <c r="H136" s="27">
        <f t="shared" ref="H136:J136" si="95">H135/$G$5</f>
        <v>0</v>
      </c>
      <c r="I136" s="27">
        <f t="shared" si="95"/>
        <v>0</v>
      </c>
      <c r="J136" s="27">
        <f t="shared" si="95"/>
        <v>0</v>
      </c>
      <c r="K136" s="82">
        <f>K135/$G$5</f>
        <v>0</v>
      </c>
      <c r="L136" s="27">
        <f t="shared" ref="L136:O136" si="96">L135/$G$5</f>
        <v>0</v>
      </c>
      <c r="M136" s="82">
        <f t="shared" si="96"/>
        <v>0</v>
      </c>
      <c r="N136" s="27">
        <f t="shared" si="96"/>
        <v>0</v>
      </c>
      <c r="O136" s="82">
        <f t="shared" si="96"/>
        <v>0</v>
      </c>
      <c r="P136" s="27">
        <f t="shared" ref="P136:Y136" si="97">P135/$G$5</f>
        <v>0</v>
      </c>
      <c r="Q136" s="82">
        <f t="shared" si="97"/>
        <v>0</v>
      </c>
      <c r="R136" s="27">
        <f t="shared" si="97"/>
        <v>0</v>
      </c>
      <c r="S136" s="82">
        <f t="shared" si="97"/>
        <v>0</v>
      </c>
      <c r="T136" s="27">
        <f t="shared" si="97"/>
        <v>0</v>
      </c>
      <c r="U136" s="82">
        <f t="shared" si="97"/>
        <v>0</v>
      </c>
      <c r="V136" s="27">
        <f t="shared" si="97"/>
        <v>0</v>
      </c>
      <c r="W136" s="82">
        <f t="shared" si="97"/>
        <v>0</v>
      </c>
      <c r="X136" s="27">
        <f t="shared" si="97"/>
        <v>0</v>
      </c>
      <c r="Y136" s="82">
        <f t="shared" si="97"/>
        <v>0</v>
      </c>
      <c r="Z136" s="27">
        <f t="shared" ref="Z136:AC136" si="98">Z135/$G$5</f>
        <v>0</v>
      </c>
      <c r="AA136" s="82">
        <f t="shared" si="98"/>
        <v>0</v>
      </c>
      <c r="AB136" s="27">
        <f t="shared" si="98"/>
        <v>0</v>
      </c>
      <c r="AC136" s="82">
        <f t="shared" si="98"/>
        <v>0</v>
      </c>
      <c r="AD136" s="27">
        <f>AD135/$G$5</f>
        <v>0</v>
      </c>
      <c r="AE136" s="27">
        <f>AE135/$G$5</f>
        <v>0</v>
      </c>
      <c r="AH136" s="57" t="s">
        <v>137</v>
      </c>
      <c r="AI136" s="55"/>
    </row>
    <row r="137" spans="2:41" x14ac:dyDescent="0.25">
      <c r="D137" t="s">
        <v>10</v>
      </c>
      <c r="E137" s="34" t="s">
        <v>228</v>
      </c>
      <c r="F137">
        <f>SUM(F130,F128,F126,F122,F121,F120,F112:F114,F108,F106,F102,F100,F97:F98,F95,F91,F89,F86,F85,F84,F83)</f>
        <v>0</v>
      </c>
      <c r="G137">
        <f t="shared" ref="G137:AE137" si="99">SUM(G130,G128,G126,G122,G121,G120,G112:G114,G108,G106,G102,G100,G97:G98,G95,G91,G89,G86,G85,G84,G83)</f>
        <v>0</v>
      </c>
      <c r="H137">
        <f t="shared" ref="H137:J137" si="100">SUM(H130,H128,H126,H122,H121,H120,H112:H114,H108,H106,H102,H100,H97:H98,H95,H91,H89,H86,H85,H84,H83)</f>
        <v>0</v>
      </c>
      <c r="I137">
        <f t="shared" si="100"/>
        <v>0</v>
      </c>
      <c r="J137">
        <f t="shared" si="100"/>
        <v>2</v>
      </c>
      <c r="K137" s="26">
        <f t="shared" si="99"/>
        <v>2</v>
      </c>
      <c r="L137">
        <f t="shared" ref="L137:O137" si="101">SUM(L130,L128,L126,L122,L121,L120,L112:L114,L108,L106,L102,L100,L97:L98,L95,L91,L89,L86,L85,L84,L83)</f>
        <v>1</v>
      </c>
      <c r="M137" s="26">
        <f t="shared" si="101"/>
        <v>1</v>
      </c>
      <c r="N137">
        <f t="shared" si="101"/>
        <v>0</v>
      </c>
      <c r="O137" s="26">
        <f t="shared" si="101"/>
        <v>0</v>
      </c>
      <c r="P137">
        <f t="shared" si="99"/>
        <v>0</v>
      </c>
      <c r="Q137" s="26">
        <f t="shared" si="99"/>
        <v>0</v>
      </c>
      <c r="R137">
        <f t="shared" si="99"/>
        <v>0</v>
      </c>
      <c r="S137" s="26">
        <f t="shared" si="99"/>
        <v>0</v>
      </c>
      <c r="T137">
        <f t="shared" si="99"/>
        <v>0</v>
      </c>
      <c r="U137" s="26">
        <f t="shared" si="99"/>
        <v>0</v>
      </c>
      <c r="V137">
        <f t="shared" si="99"/>
        <v>0</v>
      </c>
      <c r="W137" s="26">
        <f t="shared" si="99"/>
        <v>0</v>
      </c>
      <c r="X137">
        <f t="shared" si="99"/>
        <v>0</v>
      </c>
      <c r="Y137" s="26">
        <f t="shared" si="99"/>
        <v>0</v>
      </c>
      <c r="Z137">
        <f t="shared" ref="Z137:AC137" si="102">SUM(Z130,Z128,Z126,Z122,Z121,Z120,Z112:Z114,Z108,Z106,Z102,Z100,Z97:Z98,Z95,Z91,Z89,Z86,Z85,Z84,Z83)</f>
        <v>0</v>
      </c>
      <c r="AA137" s="26">
        <f t="shared" si="102"/>
        <v>0</v>
      </c>
      <c r="AB137">
        <f t="shared" si="102"/>
        <v>0</v>
      </c>
      <c r="AC137" s="26">
        <f t="shared" si="102"/>
        <v>0</v>
      </c>
      <c r="AD137">
        <f t="shared" si="99"/>
        <v>3</v>
      </c>
      <c r="AE137">
        <f t="shared" si="99"/>
        <v>3</v>
      </c>
      <c r="AH137" s="55">
        <f>AD69/AD137</f>
        <v>3.3333333333333335</v>
      </c>
      <c r="AI137" s="55">
        <f>AE69/AE137</f>
        <v>4.666666666666667</v>
      </c>
    </row>
    <row r="138" spans="2:41" x14ac:dyDescent="0.25">
      <c r="D138" t="s">
        <v>10</v>
      </c>
      <c r="E138" s="34" t="s">
        <v>229</v>
      </c>
      <c r="F138">
        <f>F137/$K$5</f>
        <v>0</v>
      </c>
      <c r="G138">
        <f>G137/$K$5</f>
        <v>0</v>
      </c>
      <c r="H138">
        <f t="shared" ref="H138:J138" si="103">H137/$K$5</f>
        <v>0</v>
      </c>
      <c r="I138">
        <f t="shared" si="103"/>
        <v>0</v>
      </c>
      <c r="J138">
        <f t="shared" si="103"/>
        <v>9.0909090909090912E-2</v>
      </c>
      <c r="K138" s="26">
        <f>K137/$K$5</f>
        <v>9.0909090909090912E-2</v>
      </c>
      <c r="L138">
        <f t="shared" ref="L138:O138" si="104">L137/$K$5</f>
        <v>4.5454545454545456E-2</v>
      </c>
      <c r="M138" s="26">
        <f t="shared" si="104"/>
        <v>4.5454545454545456E-2</v>
      </c>
      <c r="N138">
        <f t="shared" si="104"/>
        <v>0</v>
      </c>
      <c r="O138" s="26">
        <f t="shared" si="104"/>
        <v>0</v>
      </c>
      <c r="P138">
        <f t="shared" ref="P138:Y138" si="105">P137/$K$5</f>
        <v>0</v>
      </c>
      <c r="Q138" s="26">
        <f t="shared" si="105"/>
        <v>0</v>
      </c>
      <c r="R138">
        <f t="shared" si="105"/>
        <v>0</v>
      </c>
      <c r="S138" s="26">
        <f t="shared" si="105"/>
        <v>0</v>
      </c>
      <c r="T138">
        <f t="shared" si="105"/>
        <v>0</v>
      </c>
      <c r="U138" s="26">
        <f t="shared" si="105"/>
        <v>0</v>
      </c>
      <c r="V138">
        <f t="shared" si="105"/>
        <v>0</v>
      </c>
      <c r="W138" s="26">
        <f t="shared" si="105"/>
        <v>0</v>
      </c>
      <c r="X138">
        <f t="shared" si="105"/>
        <v>0</v>
      </c>
      <c r="Y138" s="26">
        <f t="shared" si="105"/>
        <v>0</v>
      </c>
      <c r="Z138">
        <f t="shared" ref="Z138:AC138" si="106">Z137/$K$5</f>
        <v>0</v>
      </c>
      <c r="AA138" s="26">
        <f t="shared" si="106"/>
        <v>0</v>
      </c>
      <c r="AB138">
        <f t="shared" si="106"/>
        <v>0</v>
      </c>
      <c r="AC138" s="26">
        <f t="shared" si="106"/>
        <v>0</v>
      </c>
      <c r="AD138">
        <f>AD137/$K$5</f>
        <v>0.13636363636363635</v>
      </c>
      <c r="AE138">
        <f>AE137/$K$5</f>
        <v>0.13636363636363635</v>
      </c>
      <c r="AH138" s="1">
        <f>AE138-AD138</f>
        <v>0</v>
      </c>
      <c r="AI138" s="1">
        <f>-AH138+AH70</f>
        <v>0.18181818181818182</v>
      </c>
    </row>
    <row r="139" spans="2:41" x14ac:dyDescent="0.25">
      <c r="D139" t="s">
        <v>10</v>
      </c>
      <c r="E139" s="34" t="s">
        <v>234</v>
      </c>
      <c r="F139">
        <f>SUM(F87,F90,F101,F103,F107,F110,F118,F125)</f>
        <v>0</v>
      </c>
      <c r="G139">
        <f t="shared" ref="G139:AE139" si="107">SUM(G87,G90,G101,G103,G107,G110,G118,G125)</f>
        <v>0</v>
      </c>
      <c r="H139">
        <f t="shared" ref="H139:J139" si="108">SUM(H87,H90,H101,H103,H107,H110,H118,H125)</f>
        <v>0</v>
      </c>
      <c r="I139">
        <f t="shared" si="108"/>
        <v>0</v>
      </c>
      <c r="J139">
        <f t="shared" si="108"/>
        <v>0</v>
      </c>
      <c r="K139" s="26">
        <f t="shared" si="107"/>
        <v>0</v>
      </c>
      <c r="L139">
        <f t="shared" ref="L139:O139" si="109">SUM(L87,L90,L101,L103,L107,L110,L118,L125)</f>
        <v>0</v>
      </c>
      <c r="M139" s="26">
        <f t="shared" si="109"/>
        <v>0</v>
      </c>
      <c r="N139">
        <f t="shared" si="109"/>
        <v>0</v>
      </c>
      <c r="O139" s="26">
        <f t="shared" si="109"/>
        <v>0</v>
      </c>
      <c r="P139">
        <f t="shared" si="107"/>
        <v>0</v>
      </c>
      <c r="Q139" s="26">
        <f t="shared" si="107"/>
        <v>0</v>
      </c>
      <c r="R139">
        <f t="shared" si="107"/>
        <v>0</v>
      </c>
      <c r="S139" s="26">
        <f t="shared" si="107"/>
        <v>0</v>
      </c>
      <c r="T139">
        <f t="shared" si="107"/>
        <v>0</v>
      </c>
      <c r="U139" s="26">
        <f t="shared" si="107"/>
        <v>0</v>
      </c>
      <c r="V139">
        <f t="shared" si="107"/>
        <v>0</v>
      </c>
      <c r="W139" s="26">
        <f t="shared" si="107"/>
        <v>0</v>
      </c>
      <c r="X139">
        <f t="shared" si="107"/>
        <v>0</v>
      </c>
      <c r="Y139" s="26">
        <f t="shared" si="107"/>
        <v>0</v>
      </c>
      <c r="Z139">
        <f t="shared" ref="Z139:AC139" si="110">SUM(Z87,Z90,Z101,Z103,Z107,Z110,Z118,Z125)</f>
        <v>0</v>
      </c>
      <c r="AA139" s="26">
        <f t="shared" si="110"/>
        <v>0</v>
      </c>
      <c r="AB139">
        <f t="shared" si="110"/>
        <v>0</v>
      </c>
      <c r="AC139" s="26">
        <f t="shared" si="110"/>
        <v>0</v>
      </c>
      <c r="AD139">
        <f t="shared" si="107"/>
        <v>0</v>
      </c>
      <c r="AE139">
        <f t="shared" si="107"/>
        <v>0</v>
      </c>
      <c r="AH139" s="55" t="e">
        <f>AD71/AD139</f>
        <v>#DIV/0!</v>
      </c>
      <c r="AI139" s="55" t="e">
        <f>AE71/AE139</f>
        <v>#DIV/0!</v>
      </c>
    </row>
    <row r="140" spans="2:41" x14ac:dyDescent="0.25">
      <c r="D140" t="s">
        <v>10</v>
      </c>
      <c r="E140" s="34" t="s">
        <v>235</v>
      </c>
      <c r="F140">
        <f>F139/$P$5</f>
        <v>0</v>
      </c>
      <c r="G140">
        <f>G139/$P$5</f>
        <v>0</v>
      </c>
      <c r="H140">
        <f t="shared" ref="H140:J140" si="111">H139/$P$5</f>
        <v>0</v>
      </c>
      <c r="I140">
        <f t="shared" si="111"/>
        <v>0</v>
      </c>
      <c r="J140">
        <f t="shared" si="111"/>
        <v>0</v>
      </c>
      <c r="K140" s="26">
        <f>K139/$P$5</f>
        <v>0</v>
      </c>
      <c r="L140">
        <f t="shared" ref="L140:O140" si="112">L139/$P$5</f>
        <v>0</v>
      </c>
      <c r="M140" s="26">
        <f t="shared" si="112"/>
        <v>0</v>
      </c>
      <c r="N140">
        <f t="shared" si="112"/>
        <v>0</v>
      </c>
      <c r="O140" s="26">
        <f t="shared" si="112"/>
        <v>0</v>
      </c>
      <c r="P140">
        <f t="shared" ref="P140:Y140" si="113">P139/$P$5</f>
        <v>0</v>
      </c>
      <c r="Q140" s="26">
        <f t="shared" si="113"/>
        <v>0</v>
      </c>
      <c r="R140">
        <f t="shared" si="113"/>
        <v>0</v>
      </c>
      <c r="S140" s="26">
        <f t="shared" si="113"/>
        <v>0</v>
      </c>
      <c r="T140">
        <f t="shared" si="113"/>
        <v>0</v>
      </c>
      <c r="U140" s="26">
        <f t="shared" si="113"/>
        <v>0</v>
      </c>
      <c r="V140">
        <f t="shared" si="113"/>
        <v>0</v>
      </c>
      <c r="W140" s="26">
        <f t="shared" si="113"/>
        <v>0</v>
      </c>
      <c r="X140">
        <f t="shared" si="113"/>
        <v>0</v>
      </c>
      <c r="Y140" s="26">
        <f t="shared" si="113"/>
        <v>0</v>
      </c>
      <c r="Z140">
        <f t="shared" ref="Z140:AC140" si="114">Z139/$P$5</f>
        <v>0</v>
      </c>
      <c r="AA140" s="26">
        <f t="shared" si="114"/>
        <v>0</v>
      </c>
      <c r="AB140">
        <f t="shared" si="114"/>
        <v>0</v>
      </c>
      <c r="AC140" s="26">
        <f t="shared" si="114"/>
        <v>0</v>
      </c>
      <c r="AD140">
        <f>AD139/$P$5</f>
        <v>0</v>
      </c>
      <c r="AE140">
        <f>AE139/$P$5</f>
        <v>0</v>
      </c>
      <c r="AH140" s="42">
        <f t="shared" ref="AH140" si="115">AE140-AD140</f>
        <v>0</v>
      </c>
      <c r="AI140" s="42">
        <f>-AH140+AH72</f>
        <v>0.14285714285714285</v>
      </c>
    </row>
    <row r="141" spans="2:41" x14ac:dyDescent="0.25">
      <c r="H141" s="61"/>
      <c r="L141" s="61"/>
      <c r="N141" s="61"/>
    </row>
    <row r="142" spans="2:41" x14ac:dyDescent="0.25">
      <c r="L142" s="61"/>
      <c r="N142" s="61"/>
      <c r="AH142" s="21" t="s">
        <v>107</v>
      </c>
    </row>
    <row r="143" spans="2:41" x14ac:dyDescent="0.25">
      <c r="E143" s="34" t="s">
        <v>108</v>
      </c>
      <c r="N143" s="61"/>
    </row>
    <row r="144" spans="2:41" x14ac:dyDescent="0.25">
      <c r="E144" s="34" t="s">
        <v>119</v>
      </c>
    </row>
    <row r="145" spans="5:24" x14ac:dyDescent="0.25">
      <c r="E145" s="34" t="s">
        <v>120</v>
      </c>
      <c r="K145" s="26" t="s">
        <v>205</v>
      </c>
      <c r="L145" s="26"/>
      <c r="N145" s="26"/>
      <c r="P145" t="s">
        <v>196</v>
      </c>
      <c r="Q145" s="26" t="s">
        <v>197</v>
      </c>
      <c r="R145" t="s">
        <v>198</v>
      </c>
      <c r="S145" s="26" t="s">
        <v>199</v>
      </c>
      <c r="T145" t="s">
        <v>200</v>
      </c>
      <c r="U145" s="26" t="s">
        <v>201</v>
      </c>
      <c r="W145" s="26" t="s">
        <v>206</v>
      </c>
      <c r="X145" t="s">
        <v>207</v>
      </c>
    </row>
    <row r="146" spans="5:24" x14ac:dyDescent="0.25">
      <c r="K146" s="26" t="s">
        <v>202</v>
      </c>
      <c r="P146">
        <f>AD138</f>
        <v>0.13636363636363635</v>
      </c>
      <c r="Q146" s="26">
        <f>AD70</f>
        <v>0.45454545454545453</v>
      </c>
      <c r="R146">
        <f>AE138</f>
        <v>0.13636363636363635</v>
      </c>
      <c r="S146" s="26">
        <f>AE70</f>
        <v>0.63636363636363635</v>
      </c>
      <c r="T146" s="58">
        <f>((Q146-P146)/P146)*100</f>
        <v>233.33333333333334</v>
      </c>
      <c r="U146" s="84">
        <f>((S146-R146)/R146)*100</f>
        <v>366.66666666666669</v>
      </c>
      <c r="W146" s="26">
        <f>Q146-P146</f>
        <v>0.31818181818181818</v>
      </c>
      <c r="X146">
        <f>S146-R146</f>
        <v>0.5</v>
      </c>
    </row>
    <row r="147" spans="5:24" x14ac:dyDescent="0.25">
      <c r="E147" s="34" t="s">
        <v>134</v>
      </c>
      <c r="K147" s="26" t="s">
        <v>203</v>
      </c>
      <c r="P147">
        <f>AD140</f>
        <v>0</v>
      </c>
      <c r="Q147" s="26">
        <f>AD72</f>
        <v>0.42857142857142855</v>
      </c>
      <c r="R147">
        <f>AE140</f>
        <v>0</v>
      </c>
      <c r="S147" s="26">
        <f>AE72</f>
        <v>0.5714285714285714</v>
      </c>
      <c r="T147" s="58" t="e">
        <f>((Q147-P147)/P147)*100</f>
        <v>#DIV/0!</v>
      </c>
      <c r="U147" s="84" t="e">
        <f>((S147-R147)/R147)*100</f>
        <v>#DIV/0!</v>
      </c>
      <c r="W147" s="26">
        <f>Q147-P147</f>
        <v>0.42857142857142855</v>
      </c>
      <c r="X147">
        <f>S147-R147</f>
        <v>0.5714285714285714</v>
      </c>
    </row>
    <row r="148" spans="5:24" x14ac:dyDescent="0.25">
      <c r="E148" s="34" t="s">
        <v>136</v>
      </c>
    </row>
    <row r="149" spans="5:24" x14ac:dyDescent="0.25">
      <c r="E149" s="34" t="s">
        <v>135</v>
      </c>
      <c r="K149" s="26" t="s">
        <v>204</v>
      </c>
      <c r="Q149" s="84">
        <f>100*((Q146-Q147)/Q147)</f>
        <v>6.0606060606060632</v>
      </c>
      <c r="R149" s="58"/>
      <c r="S149" s="84">
        <f t="shared" ref="S149" si="116">100*((S146-S147)/S147)</f>
        <v>11.363636363636367</v>
      </c>
    </row>
    <row r="150" spans="5:24" x14ac:dyDescent="0.25">
      <c r="E150" s="34" t="s">
        <v>145</v>
      </c>
    </row>
    <row r="151" spans="5:24" x14ac:dyDescent="0.25">
      <c r="E151" s="34" t="s">
        <v>146</v>
      </c>
    </row>
    <row r="152" spans="5:24" x14ac:dyDescent="0.25">
      <c r="E152" s="34" t="s">
        <v>147</v>
      </c>
    </row>
    <row r="153" spans="5:24" x14ac:dyDescent="0.25">
      <c r="E153" s="34" t="s">
        <v>149</v>
      </c>
    </row>
    <row r="154" spans="5:24" x14ac:dyDescent="0.25">
      <c r="E154" s="34" t="s">
        <v>148</v>
      </c>
    </row>
    <row r="155" spans="5:24" x14ac:dyDescent="0.25">
      <c r="E155" s="34" t="s">
        <v>155</v>
      </c>
    </row>
    <row r="159" spans="5:24" x14ac:dyDescent="0.25">
      <c r="E159" t="s">
        <v>166</v>
      </c>
    </row>
    <row r="160" spans="5:24" x14ac:dyDescent="0.25">
      <c r="E160" t="s">
        <v>167</v>
      </c>
    </row>
    <row r="161" spans="4:5" x14ac:dyDescent="0.25">
      <c r="E161" t="s">
        <v>168</v>
      </c>
    </row>
    <row r="164" spans="4:5" x14ac:dyDescent="0.25">
      <c r="E164" t="s">
        <v>109</v>
      </c>
    </row>
    <row r="165" spans="4:5" x14ac:dyDescent="0.25">
      <c r="E165" t="s">
        <v>182</v>
      </c>
    </row>
    <row r="166" spans="4:5" x14ac:dyDescent="0.25">
      <c r="E166" t="s">
        <v>183</v>
      </c>
    </row>
    <row r="167" spans="4:5" x14ac:dyDescent="0.25">
      <c r="D167" t="s">
        <v>184</v>
      </c>
      <c r="E167" t="s">
        <v>185</v>
      </c>
    </row>
    <row r="168" spans="4:5" x14ac:dyDescent="0.25">
      <c r="E168" t="s">
        <v>188</v>
      </c>
    </row>
    <row r="169" spans="4:5" x14ac:dyDescent="0.25">
      <c r="E169" t="s">
        <v>189</v>
      </c>
    </row>
  </sheetData>
  <sortState ref="E11:E61">
    <sortCondition ref="E11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topLeftCell="X1" zoomScale="85" zoomScaleNormal="85" workbookViewId="0">
      <selection activeCell="AM61" sqref="AM61"/>
    </sheetView>
  </sheetViews>
  <sheetFormatPr baseColWidth="10" defaultRowHeight="15" x14ac:dyDescent="0.25"/>
  <cols>
    <col min="2" max="2" width="13.85546875" customWidth="1"/>
    <col min="3" max="3" width="11.5703125" bestFit="1" customWidth="1"/>
    <col min="4" max="5" width="11.5703125" customWidth="1"/>
    <col min="6" max="15" width="11.5703125" bestFit="1" customWidth="1"/>
    <col min="16" max="20" width="11.5703125" customWidth="1"/>
    <col min="21" max="21" width="19.42578125" customWidth="1"/>
    <col min="22" max="25" width="11.5703125" bestFit="1" customWidth="1"/>
  </cols>
  <sheetData>
    <row r="1" spans="1:25" ht="15.75" thickBot="1" x14ac:dyDescent="0.3">
      <c r="A1" s="28" t="s">
        <v>98</v>
      </c>
      <c r="K1" s="35" t="s">
        <v>28</v>
      </c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7"/>
    </row>
    <row r="2" spans="1:25" x14ac:dyDescent="0.25">
      <c r="A2" t="s">
        <v>25</v>
      </c>
    </row>
    <row r="3" spans="1:25" x14ac:dyDescent="0.25">
      <c r="A3" s="39" t="s">
        <v>17</v>
      </c>
      <c r="B3">
        <f>daten!F131</f>
        <v>0</v>
      </c>
      <c r="C3">
        <f>daten!G131</f>
        <v>0</v>
      </c>
      <c r="D3">
        <f>daten!H131</f>
        <v>0</v>
      </c>
      <c r="E3">
        <f>daten!I131</f>
        <v>0</v>
      </c>
      <c r="F3">
        <f>daten!J131</f>
        <v>2</v>
      </c>
      <c r="G3">
        <f>daten!K131</f>
        <v>2</v>
      </c>
      <c r="H3">
        <f>daten!L131</f>
        <v>1</v>
      </c>
      <c r="I3">
        <f>daten!M131</f>
        <v>1</v>
      </c>
      <c r="J3">
        <f>daten!N131</f>
        <v>0</v>
      </c>
      <c r="K3">
        <f>daten!O131</f>
        <v>0</v>
      </c>
      <c r="L3">
        <f>daten!P131</f>
        <v>0</v>
      </c>
      <c r="M3">
        <f>daten!Q131</f>
        <v>0</v>
      </c>
      <c r="N3">
        <f>daten!R131</f>
        <v>0</v>
      </c>
      <c r="O3">
        <f>daten!S131</f>
        <v>0</v>
      </c>
      <c r="P3">
        <f>daten!T131</f>
        <v>0</v>
      </c>
      <c r="Q3">
        <f>daten!U131</f>
        <v>0</v>
      </c>
      <c r="R3">
        <f>daten!V131</f>
        <v>0</v>
      </c>
      <c r="S3">
        <f>daten!W131</f>
        <v>0</v>
      </c>
      <c r="T3">
        <f>daten!X131</f>
        <v>0</v>
      </c>
      <c r="U3">
        <f>daten!Y131</f>
        <v>0</v>
      </c>
      <c r="V3">
        <f>daten!Z131</f>
        <v>0</v>
      </c>
      <c r="W3">
        <f>daten!AA131</f>
        <v>0</v>
      </c>
      <c r="X3">
        <f>daten!AD131</f>
        <v>3</v>
      </c>
      <c r="Y3">
        <f>daten!AE131</f>
        <v>3</v>
      </c>
    </row>
    <row r="4" spans="1:25" x14ac:dyDescent="0.25">
      <c r="A4" s="38" t="s">
        <v>18</v>
      </c>
      <c r="B4">
        <f>daten!F63</f>
        <v>0</v>
      </c>
      <c r="C4">
        <f>daten!G63</f>
        <v>0</v>
      </c>
      <c r="D4">
        <f>daten!H63</f>
        <v>4</v>
      </c>
      <c r="E4">
        <f>daten!I63</f>
        <v>7</v>
      </c>
      <c r="F4">
        <f>daten!J63</f>
        <v>6</v>
      </c>
      <c r="G4">
        <f>daten!K63</f>
        <v>7</v>
      </c>
      <c r="H4">
        <f>daten!L63</f>
        <v>5</v>
      </c>
      <c r="I4">
        <f>daten!M63</f>
        <v>4</v>
      </c>
      <c r="J4">
        <f>daten!N63</f>
        <v>0</v>
      </c>
      <c r="K4">
        <f>daten!O63</f>
        <v>0</v>
      </c>
      <c r="L4">
        <f>daten!P63</f>
        <v>0</v>
      </c>
      <c r="M4">
        <f>daten!Q63</f>
        <v>0</v>
      </c>
      <c r="N4">
        <f>daten!R63</f>
        <v>0</v>
      </c>
      <c r="O4">
        <f>daten!S63</f>
        <v>0</v>
      </c>
      <c r="P4">
        <f>daten!T63</f>
        <v>0</v>
      </c>
      <c r="Q4">
        <f>daten!U63</f>
        <v>0</v>
      </c>
      <c r="R4">
        <f>daten!V63</f>
        <v>0</v>
      </c>
      <c r="S4">
        <f>daten!W63</f>
        <v>0</v>
      </c>
      <c r="T4">
        <f>daten!X63</f>
        <v>0</v>
      </c>
      <c r="U4">
        <f>daten!Y63</f>
        <v>0</v>
      </c>
      <c r="V4">
        <f>daten!Z63</f>
        <v>0</v>
      </c>
      <c r="W4">
        <f>daten!AA63</f>
        <v>0</v>
      </c>
      <c r="X4">
        <f>daten!AD63</f>
        <v>15</v>
      </c>
      <c r="Y4">
        <f>daten!AE63</f>
        <v>18</v>
      </c>
    </row>
    <row r="6" spans="1:25" x14ac:dyDescent="0.25">
      <c r="A6" s="39" t="s">
        <v>19</v>
      </c>
      <c r="B6" s="27">
        <f>daten!F132</f>
        <v>0</v>
      </c>
      <c r="C6" s="27">
        <f>daten!G132</f>
        <v>0</v>
      </c>
      <c r="D6" s="27">
        <f>daten!H132</f>
        <v>0</v>
      </c>
      <c r="E6" s="27">
        <f>daten!I132</f>
        <v>0</v>
      </c>
      <c r="F6" s="27">
        <f>daten!J132</f>
        <v>4.1666666666666664E-2</v>
      </c>
      <c r="G6" s="27">
        <f>daten!K132</f>
        <v>4.1666666666666664E-2</v>
      </c>
      <c r="H6" s="27">
        <f>daten!L132</f>
        <v>2.0833333333333332E-2</v>
      </c>
      <c r="I6" s="27">
        <f>daten!M132</f>
        <v>2.0833333333333332E-2</v>
      </c>
      <c r="J6" s="27">
        <f>daten!N132</f>
        <v>0</v>
      </c>
      <c r="K6" s="27">
        <f>daten!O132</f>
        <v>0</v>
      </c>
      <c r="L6" s="27">
        <f>daten!P132</f>
        <v>0</v>
      </c>
      <c r="M6" s="27">
        <f>daten!Q132</f>
        <v>0</v>
      </c>
      <c r="N6" s="27">
        <f>daten!R132</f>
        <v>0</v>
      </c>
      <c r="O6" s="27">
        <f>daten!S132</f>
        <v>0</v>
      </c>
      <c r="P6" s="27">
        <f>daten!T132</f>
        <v>0</v>
      </c>
      <c r="Q6" s="27">
        <f>daten!U132</f>
        <v>0</v>
      </c>
      <c r="R6" s="27">
        <f>daten!V132</f>
        <v>0</v>
      </c>
      <c r="S6" s="27">
        <f>daten!W132</f>
        <v>0</v>
      </c>
      <c r="T6" s="27">
        <f>daten!X132</f>
        <v>0</v>
      </c>
      <c r="U6" s="27">
        <f>daten!Y132</f>
        <v>0</v>
      </c>
      <c r="V6" s="27">
        <f>daten!Z132</f>
        <v>0</v>
      </c>
      <c r="W6" s="27">
        <f>daten!AA132</f>
        <v>0</v>
      </c>
      <c r="X6" s="27">
        <f>daten!AD132</f>
        <v>6.25E-2</v>
      </c>
      <c r="Y6" s="27">
        <f>daten!AE132</f>
        <v>6.25E-2</v>
      </c>
    </row>
    <row r="7" spans="1:25" x14ac:dyDescent="0.25">
      <c r="A7" s="38" t="s">
        <v>20</v>
      </c>
      <c r="B7" s="27">
        <f>daten!F64</f>
        <v>0</v>
      </c>
      <c r="C7" s="27">
        <f>daten!G64</f>
        <v>0</v>
      </c>
      <c r="D7" s="27">
        <f>daten!H64</f>
        <v>8.3333333333333329E-2</v>
      </c>
      <c r="E7" s="27">
        <f>daten!I64</f>
        <v>0.14583333333333334</v>
      </c>
      <c r="F7" s="27">
        <f>daten!J64</f>
        <v>0.125</v>
      </c>
      <c r="G7" s="27">
        <f>daten!K64</f>
        <v>0.14583333333333334</v>
      </c>
      <c r="H7" s="27">
        <f>daten!L64</f>
        <v>0.10416666666666667</v>
      </c>
      <c r="I7" s="27">
        <f>daten!M64</f>
        <v>8.3333333333333329E-2</v>
      </c>
      <c r="J7" s="27">
        <f>daten!N64</f>
        <v>0</v>
      </c>
      <c r="K7" s="27">
        <f>daten!O64</f>
        <v>0</v>
      </c>
      <c r="L7" s="27">
        <f>daten!P64</f>
        <v>0</v>
      </c>
      <c r="M7" s="27">
        <f>daten!Q64</f>
        <v>0</v>
      </c>
      <c r="N7" s="27">
        <f>daten!R64</f>
        <v>0</v>
      </c>
      <c r="O7" s="27">
        <f>daten!S64</f>
        <v>0</v>
      </c>
      <c r="P7" s="27">
        <f>daten!T64</f>
        <v>0</v>
      </c>
      <c r="Q7" s="27">
        <f>daten!U64</f>
        <v>0</v>
      </c>
      <c r="R7" s="27">
        <f>daten!V64</f>
        <v>0</v>
      </c>
      <c r="S7" s="27">
        <f>daten!W64</f>
        <v>0</v>
      </c>
      <c r="T7" s="27">
        <f>daten!X64</f>
        <v>0</v>
      </c>
      <c r="U7" s="27">
        <f>daten!Y64</f>
        <v>0</v>
      </c>
      <c r="V7" s="27">
        <f>daten!Z64</f>
        <v>0</v>
      </c>
      <c r="W7" s="27">
        <f>daten!AA64</f>
        <v>0</v>
      </c>
      <c r="X7" s="27">
        <f>daten!AD64</f>
        <v>0.3125</v>
      </c>
      <c r="Y7" s="27">
        <f>daten!AE64</f>
        <v>0.375</v>
      </c>
    </row>
    <row r="10" spans="1:25" x14ac:dyDescent="0.25">
      <c r="A10" s="28" t="s">
        <v>21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x14ac:dyDescent="0.25">
      <c r="A11" t="s">
        <v>16</v>
      </c>
      <c r="B11" s="27" t="str">
        <f>daten!F9</f>
        <v>in belebter natur</v>
      </c>
      <c r="C11" s="27" t="str">
        <f>daten!G9</f>
        <v>in animate nature</v>
      </c>
      <c r="D11" s="27" t="str">
        <f>daten!H9</f>
        <v>setzt sich aus Photosynthese und Zellatmung zusammen</v>
      </c>
      <c r="E11" s="27" t="str">
        <f>daten!I9</f>
        <v>is formed by photosynthesis and respiration</v>
      </c>
      <c r="F11" s="27" t="str">
        <f>daten!J9</f>
        <v>CO2 in org. Produkte (z.B. Glucose) überführt und bei Rückreaktion umgekehrt</v>
      </c>
      <c r="G11" s="27" t="str">
        <f>daten!K9</f>
        <v>carbon dioxide reacts to form organic products (e.g. glucose) and the corresponding backward reaction</v>
      </c>
      <c r="H11" s="27" t="str">
        <f>daten!L9</f>
        <v>C immer chemisch gebunden in Produkten und Edukten</v>
      </c>
      <c r="I11" s="27" t="str">
        <f>daten!M9</f>
        <v>C is always chemically bonded in reactants and products</v>
      </c>
      <c r="J11" s="27">
        <f>daten!N9</f>
        <v>0</v>
      </c>
      <c r="K11" s="27">
        <f>daten!O9</f>
        <v>0</v>
      </c>
      <c r="L11" s="27">
        <f>daten!P9</f>
        <v>0</v>
      </c>
      <c r="M11" s="27">
        <f>daten!Q9</f>
        <v>0</v>
      </c>
      <c r="N11" s="27">
        <f>daten!R9</f>
        <v>0</v>
      </c>
      <c r="O11" s="27">
        <f>daten!S9</f>
        <v>0</v>
      </c>
      <c r="P11" s="27">
        <f>daten!T9</f>
        <v>0</v>
      </c>
      <c r="Q11" s="27">
        <f>daten!U9</f>
        <v>0</v>
      </c>
      <c r="R11" s="27">
        <f>daten!V9</f>
        <v>0</v>
      </c>
      <c r="S11" s="27">
        <f>daten!W9</f>
        <v>0</v>
      </c>
      <c r="T11" s="27">
        <f>daten!X9</f>
        <v>0</v>
      </c>
      <c r="U11" s="27">
        <f>daten!Y9</f>
        <v>0</v>
      </c>
      <c r="V11" s="27">
        <f>daten!Z9</f>
        <v>0</v>
      </c>
      <c r="W11" s="27">
        <f>daten!AA9</f>
        <v>0</v>
      </c>
      <c r="X11" s="27" t="s">
        <v>24</v>
      </c>
      <c r="Y11" s="27" t="s">
        <v>23</v>
      </c>
    </row>
    <row r="12" spans="1:25" x14ac:dyDescent="0.25">
      <c r="A12" s="39" t="str">
        <f>A6</f>
        <v>vt mittelw</v>
      </c>
      <c r="B12">
        <f t="shared" ref="B12:Y12" si="0">B6/B$14</f>
        <v>0</v>
      </c>
      <c r="C12">
        <f t="shared" ref="C12:S12" si="1">C6/C$14</f>
        <v>0</v>
      </c>
      <c r="D12">
        <f t="shared" si="1"/>
        <v>0</v>
      </c>
      <c r="E12">
        <f t="shared" si="1"/>
        <v>0</v>
      </c>
      <c r="F12">
        <f t="shared" si="1"/>
        <v>4.1666666666666664E-2</v>
      </c>
      <c r="G12">
        <f t="shared" si="1"/>
        <v>4.1666666666666664E-2</v>
      </c>
      <c r="H12">
        <f t="shared" si="1"/>
        <v>2.0833333333333332E-2</v>
      </c>
      <c r="I12">
        <f t="shared" si="1"/>
        <v>2.0833333333333332E-2</v>
      </c>
      <c r="J12" t="e">
        <f t="shared" si="1"/>
        <v>#DIV/0!</v>
      </c>
      <c r="K12" t="e">
        <f t="shared" si="1"/>
        <v>#DIV/0!</v>
      </c>
      <c r="L12" t="e">
        <f t="shared" si="1"/>
        <v>#DIV/0!</v>
      </c>
      <c r="M12" t="e">
        <f t="shared" si="1"/>
        <v>#DIV/0!</v>
      </c>
      <c r="N12" t="e">
        <f t="shared" si="1"/>
        <v>#DIV/0!</v>
      </c>
      <c r="O12" t="e">
        <f t="shared" si="1"/>
        <v>#DIV/0!</v>
      </c>
      <c r="P12" t="e">
        <f t="shared" si="1"/>
        <v>#DIV/0!</v>
      </c>
      <c r="Q12" t="e">
        <f t="shared" si="1"/>
        <v>#DIV/0!</v>
      </c>
      <c r="R12" t="e">
        <f t="shared" si="1"/>
        <v>#DIV/0!</v>
      </c>
      <c r="S12" t="e">
        <f t="shared" si="1"/>
        <v>#DIV/0!</v>
      </c>
      <c r="T12" t="e">
        <f t="shared" ref="T12:U12" si="2">T6/T$14</f>
        <v>#DIV/0!</v>
      </c>
      <c r="U12" t="e">
        <f t="shared" si="2"/>
        <v>#DIV/0!</v>
      </c>
      <c r="V12" t="e">
        <f t="shared" ref="V12:W12" si="3">V6/V$14</f>
        <v>#DIV/0!</v>
      </c>
      <c r="W12" t="e">
        <f t="shared" si="3"/>
        <v>#DIV/0!</v>
      </c>
      <c r="X12">
        <f t="shared" si="0"/>
        <v>1.5625E-2</v>
      </c>
      <c r="Y12">
        <f t="shared" si="0"/>
        <v>1.5625E-2</v>
      </c>
    </row>
    <row r="13" spans="1:25" x14ac:dyDescent="0.25">
      <c r="A13" s="38" t="str">
        <f>A7</f>
        <v>nt mittelw</v>
      </c>
      <c r="B13">
        <f t="shared" ref="B13:Y13" si="4">B7/B$14</f>
        <v>0</v>
      </c>
      <c r="C13">
        <f t="shared" ref="C13:S13" si="5">C7/C$14</f>
        <v>0</v>
      </c>
      <c r="D13">
        <f t="shared" si="5"/>
        <v>8.3333333333333329E-2</v>
      </c>
      <c r="E13">
        <f t="shared" si="5"/>
        <v>0.14583333333333334</v>
      </c>
      <c r="F13">
        <f t="shared" si="5"/>
        <v>0.125</v>
      </c>
      <c r="G13">
        <f t="shared" si="5"/>
        <v>0.14583333333333334</v>
      </c>
      <c r="H13">
        <f t="shared" si="5"/>
        <v>0.10416666666666667</v>
      </c>
      <c r="I13">
        <f t="shared" si="5"/>
        <v>8.3333333333333329E-2</v>
      </c>
      <c r="J13" t="e">
        <f t="shared" si="5"/>
        <v>#DIV/0!</v>
      </c>
      <c r="K13" t="e">
        <f t="shared" si="5"/>
        <v>#DIV/0!</v>
      </c>
      <c r="L13" t="e">
        <f t="shared" si="5"/>
        <v>#DIV/0!</v>
      </c>
      <c r="M13" t="e">
        <f t="shared" si="5"/>
        <v>#DIV/0!</v>
      </c>
      <c r="N13" t="e">
        <f t="shared" si="5"/>
        <v>#DIV/0!</v>
      </c>
      <c r="O13" t="e">
        <f t="shared" si="5"/>
        <v>#DIV/0!</v>
      </c>
      <c r="P13" t="e">
        <f t="shared" si="5"/>
        <v>#DIV/0!</v>
      </c>
      <c r="Q13" t="e">
        <f t="shared" si="5"/>
        <v>#DIV/0!</v>
      </c>
      <c r="R13" t="e">
        <f t="shared" si="5"/>
        <v>#DIV/0!</v>
      </c>
      <c r="S13" t="e">
        <f t="shared" si="5"/>
        <v>#DIV/0!</v>
      </c>
      <c r="T13" t="e">
        <f t="shared" ref="T13:U13" si="6">T7/T$14</f>
        <v>#DIV/0!</v>
      </c>
      <c r="U13" t="e">
        <f t="shared" si="6"/>
        <v>#DIV/0!</v>
      </c>
      <c r="V13" t="e">
        <f t="shared" ref="V13:W13" si="7">V7/V$14</f>
        <v>#DIV/0!</v>
      </c>
      <c r="W13" t="e">
        <f t="shared" si="7"/>
        <v>#DIV/0!</v>
      </c>
      <c r="X13">
        <f t="shared" si="4"/>
        <v>7.8125E-2</v>
      </c>
      <c r="Y13">
        <f t="shared" si="4"/>
        <v>9.375E-2</v>
      </c>
    </row>
    <row r="14" spans="1:25" x14ac:dyDescent="0.25">
      <c r="A14" s="47" t="s">
        <v>22</v>
      </c>
      <c r="B14" s="47">
        <f>daten!F8</f>
        <v>1</v>
      </c>
      <c r="C14" s="47">
        <f>daten!G8</f>
        <v>1</v>
      </c>
      <c r="D14" s="47">
        <f>daten!H8</f>
        <v>1</v>
      </c>
      <c r="E14" s="47">
        <f>daten!I8</f>
        <v>1</v>
      </c>
      <c r="F14" s="47">
        <f>daten!J8</f>
        <v>1</v>
      </c>
      <c r="G14" s="47">
        <f>daten!K8</f>
        <v>1</v>
      </c>
      <c r="H14" s="47">
        <f>daten!L8</f>
        <v>1</v>
      </c>
      <c r="I14" s="47">
        <f>daten!M8</f>
        <v>1</v>
      </c>
      <c r="J14" s="47">
        <f>daten!N8</f>
        <v>0</v>
      </c>
      <c r="K14" s="47">
        <f>daten!O8</f>
        <v>0</v>
      </c>
      <c r="L14" s="47">
        <f>daten!P8</f>
        <v>0</v>
      </c>
      <c r="M14" s="47">
        <f>daten!Q8</f>
        <v>0</v>
      </c>
      <c r="N14" s="47">
        <f>daten!R8</f>
        <v>0</v>
      </c>
      <c r="O14" s="47">
        <f>daten!S8</f>
        <v>0</v>
      </c>
      <c r="P14" s="47">
        <f>daten!T8</f>
        <v>0</v>
      </c>
      <c r="Q14" s="47">
        <f>daten!U8</f>
        <v>0</v>
      </c>
      <c r="R14" s="47">
        <f>daten!V8</f>
        <v>0</v>
      </c>
      <c r="S14" s="47">
        <f>daten!W8</f>
        <v>0</v>
      </c>
      <c r="T14" s="47">
        <f>daten!X8</f>
        <v>0</v>
      </c>
      <c r="U14" s="47">
        <f>daten!Y8</f>
        <v>0</v>
      </c>
      <c r="V14" s="47">
        <f>daten!Z8</f>
        <v>0</v>
      </c>
      <c r="W14" s="47">
        <f>daten!AA8</f>
        <v>0</v>
      </c>
      <c r="X14" s="47">
        <f>daten!AD8</f>
        <v>4</v>
      </c>
      <c r="Y14" s="47">
        <f>daten!AE8</f>
        <v>4</v>
      </c>
    </row>
    <row r="15" spans="1:25" x14ac:dyDescent="0.25"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6" spans="1:25" x14ac:dyDescent="0.25">
      <c r="B16" s="27"/>
      <c r="C16" s="27"/>
      <c r="D16" s="27"/>
      <c r="E16" s="27"/>
      <c r="F16" s="27"/>
      <c r="G16" s="27"/>
      <c r="H16" s="27"/>
      <c r="I16" s="27"/>
      <c r="J16" s="27"/>
      <c r="K16" s="27"/>
    </row>
    <row r="18" spans="1:25" s="28" customFormat="1" x14ac:dyDescent="0.25">
      <c r="A18" s="28" t="s">
        <v>99</v>
      </c>
    </row>
    <row r="19" spans="1:25" x14ac:dyDescent="0.25">
      <c r="A19" s="39" t="str">
        <f>daten!E133</f>
        <v>vt_sum testgruppe</v>
      </c>
      <c r="B19" s="22">
        <f>daten!F133</f>
        <v>0</v>
      </c>
      <c r="C19" s="22">
        <f>daten!G133</f>
        <v>0</v>
      </c>
      <c r="D19" s="22">
        <f>daten!H133</f>
        <v>0</v>
      </c>
      <c r="E19" s="22">
        <f>daten!I133</f>
        <v>0</v>
      </c>
      <c r="F19" s="22">
        <f>daten!J133</f>
        <v>2</v>
      </c>
      <c r="G19" s="22">
        <f>daten!K133</f>
        <v>2</v>
      </c>
      <c r="H19" s="22">
        <f>daten!L133</f>
        <v>1</v>
      </c>
      <c r="I19" s="22">
        <f>daten!M133</f>
        <v>1</v>
      </c>
      <c r="J19" s="22">
        <f>daten!N133</f>
        <v>0</v>
      </c>
      <c r="K19" s="22">
        <f>daten!O133</f>
        <v>0</v>
      </c>
      <c r="L19" s="22">
        <f>daten!P133</f>
        <v>0</v>
      </c>
      <c r="M19" s="22">
        <f>daten!Q133</f>
        <v>0</v>
      </c>
      <c r="N19" s="22">
        <f>daten!R133</f>
        <v>0</v>
      </c>
      <c r="O19" s="22">
        <f>daten!S133</f>
        <v>0</v>
      </c>
      <c r="P19" s="22">
        <f>daten!T133</f>
        <v>0</v>
      </c>
      <c r="Q19" s="22">
        <f>daten!U133</f>
        <v>0</v>
      </c>
      <c r="R19" s="22">
        <f>daten!V133</f>
        <v>0</v>
      </c>
      <c r="S19" s="22">
        <f>daten!W133</f>
        <v>0</v>
      </c>
      <c r="T19" s="22">
        <f>daten!X133</f>
        <v>0</v>
      </c>
      <c r="U19" s="22">
        <f>daten!Y133</f>
        <v>0</v>
      </c>
      <c r="V19" s="22">
        <f>daten!Z133</f>
        <v>0</v>
      </c>
      <c r="W19" s="22">
        <f>daten!AA133</f>
        <v>0</v>
      </c>
      <c r="X19" s="22">
        <f>daten!AD133</f>
        <v>3</v>
      </c>
      <c r="Y19" s="22">
        <f>daten!AE133</f>
        <v>3</v>
      </c>
    </row>
    <row r="20" spans="1:25" x14ac:dyDescent="0.25">
      <c r="A20" s="38" t="str">
        <f>daten!E65</f>
        <v>nt_sum testgruppe</v>
      </c>
      <c r="B20" s="22">
        <f>daten!F65</f>
        <v>0</v>
      </c>
      <c r="C20" s="22">
        <f>daten!G65</f>
        <v>0</v>
      </c>
      <c r="D20" s="22">
        <f>daten!H65</f>
        <v>4</v>
      </c>
      <c r="E20" s="22">
        <f>daten!I65</f>
        <v>7</v>
      </c>
      <c r="F20" s="22">
        <f>daten!J65</f>
        <v>5</v>
      </c>
      <c r="G20" s="22">
        <f>daten!K65</f>
        <v>7</v>
      </c>
      <c r="H20" s="22">
        <f>daten!L65</f>
        <v>4</v>
      </c>
      <c r="I20" s="22">
        <f>daten!M65</f>
        <v>4</v>
      </c>
      <c r="J20" s="22">
        <f>daten!N65</f>
        <v>0</v>
      </c>
      <c r="K20" s="22">
        <f>daten!O65</f>
        <v>0</v>
      </c>
      <c r="L20" s="22">
        <f>daten!P65</f>
        <v>0</v>
      </c>
      <c r="M20" s="22">
        <f>daten!Q65</f>
        <v>0</v>
      </c>
      <c r="N20" s="22">
        <f>daten!R65</f>
        <v>0</v>
      </c>
      <c r="O20" s="22">
        <f>daten!S65</f>
        <v>0</v>
      </c>
      <c r="P20" s="22">
        <f>daten!T65</f>
        <v>0</v>
      </c>
      <c r="Q20" s="22">
        <f>daten!U65</f>
        <v>0</v>
      </c>
      <c r="R20" s="22">
        <f>daten!V65</f>
        <v>0</v>
      </c>
      <c r="S20" s="22">
        <f>daten!W65</f>
        <v>0</v>
      </c>
      <c r="T20" s="22">
        <f>daten!X65</f>
        <v>0</v>
      </c>
      <c r="U20" s="22">
        <f>daten!Y65</f>
        <v>0</v>
      </c>
      <c r="V20" s="22">
        <f>daten!Z65</f>
        <v>0</v>
      </c>
      <c r="W20" s="22">
        <f>daten!AA65</f>
        <v>0</v>
      </c>
      <c r="X20" s="22">
        <f>daten!AD65</f>
        <v>13</v>
      </c>
      <c r="Y20" s="22">
        <f>daten!AE65</f>
        <v>18</v>
      </c>
    </row>
    <row r="21" spans="1:25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x14ac:dyDescent="0.25">
      <c r="A22" s="39" t="str">
        <f>daten!E134</f>
        <v>vt_mittel testgruppe</v>
      </c>
      <c r="B22" s="22">
        <f>daten!F134</f>
        <v>0</v>
      </c>
      <c r="C22" s="22">
        <f>daten!G134</f>
        <v>0</v>
      </c>
      <c r="D22" s="22">
        <f>daten!H134</f>
        <v>0</v>
      </c>
      <c r="E22" s="22">
        <f>daten!I134</f>
        <v>0</v>
      </c>
      <c r="F22" s="22">
        <f>daten!J134</f>
        <v>6.8965517241379309E-2</v>
      </c>
      <c r="G22" s="22">
        <f>daten!K134</f>
        <v>6.8965517241379309E-2</v>
      </c>
      <c r="H22" s="22">
        <f>daten!L134</f>
        <v>3.4482758620689655E-2</v>
      </c>
      <c r="I22" s="22">
        <f>daten!M134</f>
        <v>3.4482758620689655E-2</v>
      </c>
      <c r="J22" s="22">
        <f>daten!N134</f>
        <v>0</v>
      </c>
      <c r="K22" s="22">
        <f>daten!O134</f>
        <v>0</v>
      </c>
      <c r="L22" s="22">
        <f>daten!P134</f>
        <v>0</v>
      </c>
      <c r="M22" s="22">
        <f>daten!Q134</f>
        <v>0</v>
      </c>
      <c r="N22" s="22">
        <f>daten!R134</f>
        <v>0</v>
      </c>
      <c r="O22" s="22">
        <f>daten!S134</f>
        <v>0</v>
      </c>
      <c r="P22" s="22">
        <f>daten!T134</f>
        <v>0</v>
      </c>
      <c r="Q22" s="22">
        <f>daten!U134</f>
        <v>0</v>
      </c>
      <c r="R22" s="22">
        <f>daten!V134</f>
        <v>0</v>
      </c>
      <c r="S22" s="22">
        <f>daten!W134</f>
        <v>0</v>
      </c>
      <c r="T22" s="22">
        <f>daten!X134</f>
        <v>0</v>
      </c>
      <c r="U22" s="22">
        <f>daten!Y134</f>
        <v>0</v>
      </c>
      <c r="V22" s="22">
        <f>daten!Z134</f>
        <v>0</v>
      </c>
      <c r="W22" s="22">
        <f>daten!AA134</f>
        <v>0</v>
      </c>
      <c r="X22" s="22">
        <f>daten!AD134</f>
        <v>0.10344827586206896</v>
      </c>
      <c r="Y22" s="22">
        <f>daten!AE134</f>
        <v>0.10344827586206896</v>
      </c>
    </row>
    <row r="23" spans="1:25" x14ac:dyDescent="0.25">
      <c r="A23" s="38" t="str">
        <f>daten!E66</f>
        <v>nt_mittel testgruppe</v>
      </c>
      <c r="B23" s="22">
        <f>daten!F66</f>
        <v>0</v>
      </c>
      <c r="C23" s="22">
        <f>daten!G66</f>
        <v>0</v>
      </c>
      <c r="D23" s="22">
        <f>daten!H66</f>
        <v>0.13793103448275862</v>
      </c>
      <c r="E23" s="22">
        <f>daten!I66</f>
        <v>0.2413793103448276</v>
      </c>
      <c r="F23" s="22">
        <f>daten!J66</f>
        <v>0.17241379310344829</v>
      </c>
      <c r="G23" s="22">
        <f>daten!K66</f>
        <v>0.2413793103448276</v>
      </c>
      <c r="H23" s="22">
        <f>daten!L66</f>
        <v>0.13793103448275862</v>
      </c>
      <c r="I23" s="22">
        <f>daten!M66</f>
        <v>0.13793103448275862</v>
      </c>
      <c r="J23" s="22">
        <f>daten!N66</f>
        <v>0</v>
      </c>
      <c r="K23" s="22">
        <f>daten!O66</f>
        <v>0</v>
      </c>
      <c r="L23" s="22">
        <f>daten!P66</f>
        <v>0</v>
      </c>
      <c r="M23" s="22">
        <f>daten!Q66</f>
        <v>0</v>
      </c>
      <c r="N23" s="22">
        <f>daten!R66</f>
        <v>0</v>
      </c>
      <c r="O23" s="22">
        <f>daten!S66</f>
        <v>0</v>
      </c>
      <c r="P23" s="22">
        <f>daten!T66</f>
        <v>0</v>
      </c>
      <c r="Q23" s="22">
        <f>daten!U66</f>
        <v>0</v>
      </c>
      <c r="R23" s="22">
        <f>daten!V66</f>
        <v>0</v>
      </c>
      <c r="S23" s="22">
        <f>daten!W66</f>
        <v>0</v>
      </c>
      <c r="T23" s="22">
        <f>daten!X66</f>
        <v>0</v>
      </c>
      <c r="U23" s="22">
        <f>daten!Y66</f>
        <v>0</v>
      </c>
      <c r="V23" s="22">
        <f>daten!Z66</f>
        <v>0</v>
      </c>
      <c r="W23" s="22">
        <f>daten!AA66</f>
        <v>0</v>
      </c>
      <c r="X23" s="22">
        <f>daten!AD66</f>
        <v>0.44827586206896552</v>
      </c>
      <c r="Y23" s="22">
        <f>daten!AE66</f>
        <v>0.62068965517241381</v>
      </c>
    </row>
    <row r="26" spans="1:25" x14ac:dyDescent="0.25">
      <c r="A26" s="28" t="s">
        <v>21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5" x14ac:dyDescent="0.25">
      <c r="A27" t="s">
        <v>16</v>
      </c>
      <c r="B27" s="27" t="str">
        <f>B11</f>
        <v>in belebter natur</v>
      </c>
      <c r="C27" s="27" t="str">
        <f t="shared" ref="C27:U27" si="8">C11</f>
        <v>in animate nature</v>
      </c>
      <c r="D27" s="27" t="str">
        <f t="shared" si="8"/>
        <v>setzt sich aus Photosynthese und Zellatmung zusammen</v>
      </c>
      <c r="E27" s="27" t="str">
        <f t="shared" si="8"/>
        <v>is formed by photosynthesis and respiration</v>
      </c>
      <c r="F27" s="27" t="str">
        <f t="shared" si="8"/>
        <v>CO2 in org. Produkte (z.B. Glucose) überführt und bei Rückreaktion umgekehrt</v>
      </c>
      <c r="G27" s="27" t="str">
        <f t="shared" si="8"/>
        <v>carbon dioxide reacts to form organic products (e.g. glucose) and the corresponding backward reaction</v>
      </c>
      <c r="H27" s="27" t="str">
        <f t="shared" si="8"/>
        <v>C immer chemisch gebunden in Produkten und Edukten</v>
      </c>
      <c r="I27" s="27" t="str">
        <f t="shared" si="8"/>
        <v>C is always chemically bonded in reactants and products</v>
      </c>
      <c r="J27" s="27">
        <f t="shared" si="8"/>
        <v>0</v>
      </c>
      <c r="K27" s="27">
        <f t="shared" si="8"/>
        <v>0</v>
      </c>
      <c r="L27" s="27">
        <f t="shared" si="8"/>
        <v>0</v>
      </c>
      <c r="M27" s="27">
        <f t="shared" si="8"/>
        <v>0</v>
      </c>
      <c r="N27" s="27">
        <f t="shared" si="8"/>
        <v>0</v>
      </c>
      <c r="O27" s="27">
        <f t="shared" si="8"/>
        <v>0</v>
      </c>
      <c r="P27" s="27">
        <f t="shared" si="8"/>
        <v>0</v>
      </c>
      <c r="Q27" s="27">
        <f t="shared" si="8"/>
        <v>0</v>
      </c>
      <c r="R27" s="27">
        <f t="shared" si="8"/>
        <v>0</v>
      </c>
      <c r="S27" s="27">
        <f t="shared" si="8"/>
        <v>0</v>
      </c>
      <c r="T27" s="27">
        <f t="shared" si="8"/>
        <v>0</v>
      </c>
      <c r="U27" s="27">
        <f t="shared" si="8"/>
        <v>0</v>
      </c>
      <c r="V27" s="27">
        <f t="shared" ref="V27:W27" si="9">V11</f>
        <v>0</v>
      </c>
      <c r="W27" s="27">
        <f t="shared" si="9"/>
        <v>0</v>
      </c>
      <c r="X27" s="27" t="str">
        <f t="shared" ref="X27:Y27" si="10">X11</f>
        <v>Summe Deutsch</v>
      </c>
      <c r="Y27" s="27" t="str">
        <f t="shared" si="10"/>
        <v>Sum English</v>
      </c>
    </row>
    <row r="28" spans="1:25" x14ac:dyDescent="0.25">
      <c r="A28" s="39" t="str">
        <f>A22</f>
        <v>vt_mittel testgruppe</v>
      </c>
      <c r="B28">
        <f t="shared" ref="B28:Y28" si="11">B22/B$30</f>
        <v>0</v>
      </c>
      <c r="C28">
        <f t="shared" ref="C28:U28" si="12">C22/C$30</f>
        <v>0</v>
      </c>
      <c r="D28">
        <f t="shared" si="12"/>
        <v>0</v>
      </c>
      <c r="E28">
        <f t="shared" si="12"/>
        <v>0</v>
      </c>
      <c r="F28">
        <f t="shared" si="12"/>
        <v>6.8965517241379309E-2</v>
      </c>
      <c r="G28">
        <f t="shared" si="12"/>
        <v>6.8965517241379309E-2</v>
      </c>
      <c r="H28">
        <f t="shared" si="12"/>
        <v>3.4482758620689655E-2</v>
      </c>
      <c r="I28">
        <f t="shared" si="12"/>
        <v>3.4482758620689655E-2</v>
      </c>
      <c r="J28" t="e">
        <f t="shared" si="12"/>
        <v>#DIV/0!</v>
      </c>
      <c r="K28" t="e">
        <f t="shared" si="12"/>
        <v>#DIV/0!</v>
      </c>
      <c r="L28" t="e">
        <f t="shared" si="12"/>
        <v>#DIV/0!</v>
      </c>
      <c r="M28" t="e">
        <f t="shared" si="12"/>
        <v>#DIV/0!</v>
      </c>
      <c r="N28" t="e">
        <f t="shared" si="12"/>
        <v>#DIV/0!</v>
      </c>
      <c r="O28" t="e">
        <f t="shared" si="12"/>
        <v>#DIV/0!</v>
      </c>
      <c r="P28" t="e">
        <f t="shared" si="12"/>
        <v>#DIV/0!</v>
      </c>
      <c r="Q28" t="e">
        <f t="shared" si="12"/>
        <v>#DIV/0!</v>
      </c>
      <c r="R28" t="e">
        <f t="shared" si="12"/>
        <v>#DIV/0!</v>
      </c>
      <c r="S28" t="e">
        <f t="shared" si="12"/>
        <v>#DIV/0!</v>
      </c>
      <c r="T28" t="e">
        <f t="shared" si="12"/>
        <v>#DIV/0!</v>
      </c>
      <c r="U28" t="e">
        <f t="shared" si="12"/>
        <v>#DIV/0!</v>
      </c>
      <c r="V28" t="e">
        <f t="shared" ref="V28:W28" si="13">V22/V$30</f>
        <v>#DIV/0!</v>
      </c>
      <c r="W28" t="e">
        <f t="shared" si="13"/>
        <v>#DIV/0!</v>
      </c>
      <c r="X28">
        <f t="shared" si="11"/>
        <v>2.5862068965517241E-2</v>
      </c>
      <c r="Y28">
        <f t="shared" si="11"/>
        <v>2.5862068965517241E-2</v>
      </c>
    </row>
    <row r="29" spans="1:25" x14ac:dyDescent="0.25">
      <c r="A29" s="38" t="str">
        <f>A23</f>
        <v>nt_mittel testgruppe</v>
      </c>
      <c r="B29">
        <f t="shared" ref="B29:Y29" si="14">B23/B$30</f>
        <v>0</v>
      </c>
      <c r="C29">
        <f t="shared" ref="C29:U29" si="15">C23/C$30</f>
        <v>0</v>
      </c>
      <c r="D29">
        <f t="shared" si="15"/>
        <v>0.13793103448275862</v>
      </c>
      <c r="E29">
        <f t="shared" si="15"/>
        <v>0.2413793103448276</v>
      </c>
      <c r="F29">
        <f t="shared" si="15"/>
        <v>0.17241379310344829</v>
      </c>
      <c r="G29">
        <f t="shared" si="15"/>
        <v>0.2413793103448276</v>
      </c>
      <c r="H29">
        <f t="shared" si="15"/>
        <v>0.13793103448275862</v>
      </c>
      <c r="I29">
        <f t="shared" si="15"/>
        <v>0.13793103448275862</v>
      </c>
      <c r="J29" t="e">
        <f t="shared" si="15"/>
        <v>#DIV/0!</v>
      </c>
      <c r="K29" t="e">
        <f t="shared" si="15"/>
        <v>#DIV/0!</v>
      </c>
      <c r="L29" t="e">
        <f t="shared" si="15"/>
        <v>#DIV/0!</v>
      </c>
      <c r="M29" t="e">
        <f t="shared" si="15"/>
        <v>#DIV/0!</v>
      </c>
      <c r="N29" t="e">
        <f t="shared" si="15"/>
        <v>#DIV/0!</v>
      </c>
      <c r="O29" t="e">
        <f t="shared" si="15"/>
        <v>#DIV/0!</v>
      </c>
      <c r="P29" t="e">
        <f t="shared" si="15"/>
        <v>#DIV/0!</v>
      </c>
      <c r="Q29" t="e">
        <f t="shared" si="15"/>
        <v>#DIV/0!</v>
      </c>
      <c r="R29" t="e">
        <f t="shared" si="15"/>
        <v>#DIV/0!</v>
      </c>
      <c r="S29" t="e">
        <f t="shared" si="15"/>
        <v>#DIV/0!</v>
      </c>
      <c r="T29" t="e">
        <f t="shared" si="15"/>
        <v>#DIV/0!</v>
      </c>
      <c r="U29" t="e">
        <f t="shared" si="15"/>
        <v>#DIV/0!</v>
      </c>
      <c r="V29" t="e">
        <f t="shared" ref="V29:W29" si="16">V23/V$30</f>
        <v>#DIV/0!</v>
      </c>
      <c r="W29" t="e">
        <f t="shared" si="16"/>
        <v>#DIV/0!</v>
      </c>
      <c r="X29">
        <f t="shared" si="14"/>
        <v>0.11206896551724138</v>
      </c>
      <c r="Y29">
        <f t="shared" si="14"/>
        <v>0.15517241379310345</v>
      </c>
    </row>
    <row r="30" spans="1:25" x14ac:dyDescent="0.25">
      <c r="A30" s="47" t="s">
        <v>22</v>
      </c>
      <c r="B30" s="47">
        <f>B14</f>
        <v>1</v>
      </c>
      <c r="C30" s="47">
        <f t="shared" ref="C30:U30" si="17">C14</f>
        <v>1</v>
      </c>
      <c r="D30" s="47">
        <f t="shared" si="17"/>
        <v>1</v>
      </c>
      <c r="E30" s="47">
        <f t="shared" si="17"/>
        <v>1</v>
      </c>
      <c r="F30" s="47">
        <f t="shared" si="17"/>
        <v>1</v>
      </c>
      <c r="G30" s="47">
        <f t="shared" si="17"/>
        <v>1</v>
      </c>
      <c r="H30" s="47">
        <f t="shared" si="17"/>
        <v>1</v>
      </c>
      <c r="I30" s="47">
        <f t="shared" si="17"/>
        <v>1</v>
      </c>
      <c r="J30" s="47">
        <f t="shared" si="17"/>
        <v>0</v>
      </c>
      <c r="K30" s="47">
        <f t="shared" si="17"/>
        <v>0</v>
      </c>
      <c r="L30" s="47">
        <f t="shared" si="17"/>
        <v>0</v>
      </c>
      <c r="M30" s="47">
        <f t="shared" si="17"/>
        <v>0</v>
      </c>
      <c r="N30" s="47">
        <f t="shared" si="17"/>
        <v>0</v>
      </c>
      <c r="O30" s="47">
        <f t="shared" si="17"/>
        <v>0</v>
      </c>
      <c r="P30" s="47">
        <f t="shared" si="17"/>
        <v>0</v>
      </c>
      <c r="Q30" s="47">
        <f t="shared" si="17"/>
        <v>0</v>
      </c>
      <c r="R30" s="47">
        <f t="shared" si="17"/>
        <v>0</v>
      </c>
      <c r="S30" s="47">
        <f t="shared" si="17"/>
        <v>0</v>
      </c>
      <c r="T30" s="47">
        <f t="shared" si="17"/>
        <v>0</v>
      </c>
      <c r="U30" s="47">
        <f t="shared" si="17"/>
        <v>0</v>
      </c>
      <c r="V30" s="47">
        <f t="shared" ref="V30:W30" si="18">V14</f>
        <v>0</v>
      </c>
      <c r="W30" s="47">
        <f t="shared" si="18"/>
        <v>0</v>
      </c>
      <c r="X30" s="47">
        <f t="shared" ref="X30:Y30" si="19">X14</f>
        <v>4</v>
      </c>
      <c r="Y30" s="47">
        <f t="shared" si="19"/>
        <v>4</v>
      </c>
    </row>
    <row r="31" spans="1:25" x14ac:dyDescent="0.25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</row>
    <row r="32" spans="1:25" x14ac:dyDescent="0.25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</row>
    <row r="33" spans="1:25" x14ac:dyDescent="0.25">
      <c r="A33" s="28" t="s">
        <v>100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</row>
    <row r="34" spans="1:25" x14ac:dyDescent="0.25">
      <c r="A34" t="str">
        <f>daten!E137</f>
        <v>vt_sum hie</v>
      </c>
      <c r="B34">
        <f>daten!F137</f>
        <v>0</v>
      </c>
      <c r="C34">
        <f>daten!G137</f>
        <v>0</v>
      </c>
      <c r="D34">
        <f>daten!H137</f>
        <v>0</v>
      </c>
      <c r="E34">
        <f>daten!I137</f>
        <v>0</v>
      </c>
      <c r="F34">
        <f>daten!J137</f>
        <v>2</v>
      </c>
      <c r="G34">
        <f>daten!K137</f>
        <v>2</v>
      </c>
      <c r="H34">
        <f>daten!L137</f>
        <v>1</v>
      </c>
      <c r="I34">
        <f>daten!M137</f>
        <v>1</v>
      </c>
      <c r="J34">
        <f>daten!N137</f>
        <v>0</v>
      </c>
      <c r="K34">
        <f>daten!O137</f>
        <v>0</v>
      </c>
      <c r="L34">
        <f>daten!P137</f>
        <v>0</v>
      </c>
      <c r="M34">
        <f>daten!Q137</f>
        <v>0</v>
      </c>
      <c r="N34">
        <f>daten!R137</f>
        <v>0</v>
      </c>
      <c r="O34">
        <f>daten!S137</f>
        <v>0</v>
      </c>
      <c r="P34">
        <f>daten!T137</f>
        <v>0</v>
      </c>
      <c r="Q34">
        <f>daten!U137</f>
        <v>0</v>
      </c>
      <c r="R34">
        <f>daten!V137</f>
        <v>0</v>
      </c>
      <c r="S34">
        <f>daten!W137</f>
        <v>0</v>
      </c>
      <c r="T34">
        <f>daten!X137</f>
        <v>0</v>
      </c>
      <c r="U34">
        <f>daten!Y137</f>
        <v>0</v>
      </c>
      <c r="V34">
        <f>daten!Z137</f>
        <v>0</v>
      </c>
      <c r="W34">
        <f>daten!AA137</f>
        <v>0</v>
      </c>
      <c r="X34">
        <f>daten!AD137</f>
        <v>3</v>
      </c>
      <c r="Y34">
        <f>daten!AE137</f>
        <v>3</v>
      </c>
    </row>
    <row r="35" spans="1:25" x14ac:dyDescent="0.25">
      <c r="A35" t="str">
        <f>daten!E69</f>
        <v>nt_sum hie</v>
      </c>
      <c r="B35">
        <f>daten!F69</f>
        <v>0</v>
      </c>
      <c r="C35">
        <f>daten!G69</f>
        <v>0</v>
      </c>
      <c r="D35">
        <f>daten!H69</f>
        <v>3</v>
      </c>
      <c r="E35">
        <f>daten!I69</f>
        <v>5</v>
      </c>
      <c r="F35">
        <f>daten!J69</f>
        <v>5</v>
      </c>
      <c r="G35">
        <f>daten!K69</f>
        <v>7</v>
      </c>
      <c r="H35">
        <f>daten!L69</f>
        <v>2</v>
      </c>
      <c r="I35">
        <f>daten!M69</f>
        <v>2</v>
      </c>
      <c r="J35">
        <f>daten!N69</f>
        <v>0</v>
      </c>
      <c r="K35">
        <f>daten!O69</f>
        <v>0</v>
      </c>
      <c r="L35">
        <f>daten!P69</f>
        <v>0</v>
      </c>
      <c r="M35">
        <f>daten!Q69</f>
        <v>0</v>
      </c>
      <c r="N35">
        <f>daten!R69</f>
        <v>0</v>
      </c>
      <c r="O35">
        <f>daten!S69</f>
        <v>0</v>
      </c>
      <c r="P35">
        <f>daten!T69</f>
        <v>0</v>
      </c>
      <c r="Q35">
        <f>daten!U69</f>
        <v>0</v>
      </c>
      <c r="R35">
        <f>daten!V69</f>
        <v>0</v>
      </c>
      <c r="S35">
        <f>daten!W69</f>
        <v>0</v>
      </c>
      <c r="T35">
        <f>daten!X69</f>
        <v>0</v>
      </c>
      <c r="U35">
        <f>daten!Y69</f>
        <v>0</v>
      </c>
      <c r="V35">
        <f>daten!Z69</f>
        <v>0</v>
      </c>
      <c r="W35">
        <f>daten!AA69</f>
        <v>0</v>
      </c>
      <c r="X35">
        <f>daten!AD69</f>
        <v>10</v>
      </c>
      <c r="Y35">
        <f>daten!AE69</f>
        <v>14</v>
      </c>
    </row>
    <row r="37" spans="1:25" x14ac:dyDescent="0.25">
      <c r="A37" t="str">
        <f>daten!E138</f>
        <v>vt_mittel hie</v>
      </c>
      <c r="B37">
        <f>daten!F138</f>
        <v>0</v>
      </c>
      <c r="C37">
        <f>daten!G138</f>
        <v>0</v>
      </c>
      <c r="D37">
        <f>daten!H138</f>
        <v>0</v>
      </c>
      <c r="E37">
        <f>daten!I138</f>
        <v>0</v>
      </c>
      <c r="F37">
        <f>daten!J138</f>
        <v>9.0909090909090912E-2</v>
      </c>
      <c r="G37">
        <f>daten!K138</f>
        <v>9.0909090909090912E-2</v>
      </c>
      <c r="H37">
        <f>daten!L138</f>
        <v>4.5454545454545456E-2</v>
      </c>
      <c r="I37">
        <f>daten!M138</f>
        <v>4.5454545454545456E-2</v>
      </c>
      <c r="J37">
        <f>daten!N138</f>
        <v>0</v>
      </c>
      <c r="K37">
        <f>daten!O138</f>
        <v>0</v>
      </c>
      <c r="L37">
        <f>daten!P138</f>
        <v>0</v>
      </c>
      <c r="M37">
        <f>daten!Q138</f>
        <v>0</v>
      </c>
      <c r="N37">
        <f>daten!R138</f>
        <v>0</v>
      </c>
      <c r="O37">
        <f>daten!S138</f>
        <v>0</v>
      </c>
      <c r="P37">
        <f>daten!T138</f>
        <v>0</v>
      </c>
      <c r="Q37">
        <f>daten!U138</f>
        <v>0</v>
      </c>
      <c r="R37">
        <f>daten!V138</f>
        <v>0</v>
      </c>
      <c r="S37">
        <f>daten!W138</f>
        <v>0</v>
      </c>
      <c r="T37">
        <f>daten!X138</f>
        <v>0</v>
      </c>
      <c r="U37">
        <f>daten!Y138</f>
        <v>0</v>
      </c>
      <c r="V37">
        <f>daten!Z138</f>
        <v>0</v>
      </c>
      <c r="W37">
        <f>daten!AA138</f>
        <v>0</v>
      </c>
      <c r="X37">
        <f>daten!AD138</f>
        <v>0.13636363636363635</v>
      </c>
      <c r="Y37">
        <f>daten!AE138</f>
        <v>0.13636363636363635</v>
      </c>
    </row>
    <row r="38" spans="1:25" x14ac:dyDescent="0.25">
      <c r="A38" t="str">
        <f>daten!E70</f>
        <v>nt_mittel hie</v>
      </c>
      <c r="B38">
        <f>daten!F70</f>
        <v>0</v>
      </c>
      <c r="C38">
        <f>daten!G70</f>
        <v>0</v>
      </c>
      <c r="D38">
        <f>daten!H70</f>
        <v>0.13636363636363635</v>
      </c>
      <c r="E38">
        <f>daten!I70</f>
        <v>0.22727272727272727</v>
      </c>
      <c r="F38">
        <f>daten!J70</f>
        <v>0.22727272727272727</v>
      </c>
      <c r="G38">
        <f>daten!K70</f>
        <v>0.31818181818181818</v>
      </c>
      <c r="H38">
        <f>daten!L70</f>
        <v>9.0909090909090912E-2</v>
      </c>
      <c r="I38">
        <f>daten!M70</f>
        <v>9.0909090909090912E-2</v>
      </c>
      <c r="J38">
        <f>daten!N70</f>
        <v>0</v>
      </c>
      <c r="K38">
        <f>daten!O70</f>
        <v>0</v>
      </c>
      <c r="L38">
        <f>daten!P70</f>
        <v>0</v>
      </c>
      <c r="M38">
        <f>daten!Q70</f>
        <v>0</v>
      </c>
      <c r="N38">
        <f>daten!R70</f>
        <v>0</v>
      </c>
      <c r="O38">
        <f>daten!S70</f>
        <v>0</v>
      </c>
      <c r="P38">
        <f>daten!T70</f>
        <v>0</v>
      </c>
      <c r="Q38">
        <f>daten!U70</f>
        <v>0</v>
      </c>
      <c r="R38">
        <f>daten!V70</f>
        <v>0</v>
      </c>
      <c r="S38">
        <f>daten!W70</f>
        <v>0</v>
      </c>
      <c r="T38">
        <f>daten!X70</f>
        <v>0</v>
      </c>
      <c r="U38">
        <f>daten!Y70</f>
        <v>0</v>
      </c>
      <c r="V38">
        <f>daten!Z70</f>
        <v>0</v>
      </c>
      <c r="W38">
        <f>daten!AA70</f>
        <v>0</v>
      </c>
      <c r="X38">
        <f>daten!AD70</f>
        <v>0.45454545454545453</v>
      </c>
      <c r="Y38">
        <f>daten!AE70</f>
        <v>0.63636363636363635</v>
      </c>
    </row>
    <row r="40" spans="1:25" x14ac:dyDescent="0.25">
      <c r="A40" s="28" t="s">
        <v>21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</row>
    <row r="41" spans="1:25" x14ac:dyDescent="0.25">
      <c r="A41" t="str">
        <f>A27</f>
        <v>Name</v>
      </c>
      <c r="B41" t="str">
        <f t="shared" ref="B41:Y41" si="20">B27</f>
        <v>in belebter natur</v>
      </c>
      <c r="C41" t="str">
        <f t="shared" ref="C41:U41" si="21">C27</f>
        <v>in animate nature</v>
      </c>
      <c r="D41" t="str">
        <f t="shared" si="21"/>
        <v>setzt sich aus Photosynthese und Zellatmung zusammen</v>
      </c>
      <c r="E41" t="str">
        <f t="shared" si="21"/>
        <v>is formed by photosynthesis and respiration</v>
      </c>
      <c r="F41" t="str">
        <f t="shared" si="21"/>
        <v>CO2 in org. Produkte (z.B. Glucose) überführt und bei Rückreaktion umgekehrt</v>
      </c>
      <c r="G41" t="str">
        <f t="shared" si="21"/>
        <v>carbon dioxide reacts to form organic products (e.g. glucose) and the corresponding backward reaction</v>
      </c>
      <c r="H41" t="str">
        <f t="shared" si="21"/>
        <v>C immer chemisch gebunden in Produkten und Edukten</v>
      </c>
      <c r="I41" t="str">
        <f t="shared" si="21"/>
        <v>C is always chemically bonded in reactants and products</v>
      </c>
      <c r="J41">
        <f t="shared" si="21"/>
        <v>0</v>
      </c>
      <c r="K41">
        <f t="shared" si="21"/>
        <v>0</v>
      </c>
      <c r="L41">
        <f t="shared" si="21"/>
        <v>0</v>
      </c>
      <c r="M41">
        <f t="shared" si="21"/>
        <v>0</v>
      </c>
      <c r="N41">
        <f t="shared" si="21"/>
        <v>0</v>
      </c>
      <c r="O41">
        <f t="shared" si="21"/>
        <v>0</v>
      </c>
      <c r="P41">
        <f t="shared" si="21"/>
        <v>0</v>
      </c>
      <c r="Q41">
        <f t="shared" si="21"/>
        <v>0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ref="V41:W41" si="22">V27</f>
        <v>0</v>
      </c>
      <c r="W41">
        <f t="shared" si="22"/>
        <v>0</v>
      </c>
      <c r="X41" t="str">
        <f t="shared" si="20"/>
        <v>Summe Deutsch</v>
      </c>
      <c r="Y41" t="str">
        <f t="shared" si="20"/>
        <v>Sum English</v>
      </c>
    </row>
    <row r="42" spans="1:25" x14ac:dyDescent="0.25">
      <c r="A42" t="str">
        <f>A37</f>
        <v>vt_mittel hie</v>
      </c>
      <c r="B42">
        <f>B37/B$44</f>
        <v>0</v>
      </c>
      <c r="C42">
        <f t="shared" ref="C42:U42" si="23">C37/C$44</f>
        <v>0</v>
      </c>
      <c r="D42">
        <f t="shared" si="23"/>
        <v>0</v>
      </c>
      <c r="E42">
        <f t="shared" si="23"/>
        <v>0</v>
      </c>
      <c r="F42">
        <f t="shared" si="23"/>
        <v>9.0909090909090912E-2</v>
      </c>
      <c r="G42">
        <f t="shared" si="23"/>
        <v>9.0909090909090912E-2</v>
      </c>
      <c r="H42">
        <f t="shared" si="23"/>
        <v>4.5454545454545456E-2</v>
      </c>
      <c r="I42">
        <f t="shared" si="23"/>
        <v>4.5454545454545456E-2</v>
      </c>
      <c r="J42" t="e">
        <f t="shared" si="23"/>
        <v>#DIV/0!</v>
      </c>
      <c r="K42" t="e">
        <f t="shared" si="23"/>
        <v>#DIV/0!</v>
      </c>
      <c r="L42" t="e">
        <f t="shared" si="23"/>
        <v>#DIV/0!</v>
      </c>
      <c r="M42" t="e">
        <f t="shared" si="23"/>
        <v>#DIV/0!</v>
      </c>
      <c r="N42" t="e">
        <f t="shared" si="23"/>
        <v>#DIV/0!</v>
      </c>
      <c r="O42" t="e">
        <f t="shared" si="23"/>
        <v>#DIV/0!</v>
      </c>
      <c r="P42" t="e">
        <f t="shared" si="23"/>
        <v>#DIV/0!</v>
      </c>
      <c r="Q42" t="e">
        <f t="shared" si="23"/>
        <v>#DIV/0!</v>
      </c>
      <c r="R42" t="e">
        <f t="shared" si="23"/>
        <v>#DIV/0!</v>
      </c>
      <c r="S42" t="e">
        <f t="shared" si="23"/>
        <v>#DIV/0!</v>
      </c>
      <c r="T42" t="e">
        <f t="shared" si="23"/>
        <v>#DIV/0!</v>
      </c>
      <c r="U42" t="e">
        <f t="shared" si="23"/>
        <v>#DIV/0!</v>
      </c>
      <c r="V42" t="e">
        <f t="shared" ref="V42:W42" si="24">V37/V$44</f>
        <v>#DIV/0!</v>
      </c>
      <c r="W42" t="e">
        <f t="shared" si="24"/>
        <v>#DIV/0!</v>
      </c>
      <c r="X42">
        <f t="shared" ref="X42:Y42" si="25">X37/X$44</f>
        <v>3.4090909090909088E-2</v>
      </c>
      <c r="Y42">
        <f t="shared" si="25"/>
        <v>3.4090909090909088E-2</v>
      </c>
    </row>
    <row r="43" spans="1:25" x14ac:dyDescent="0.25">
      <c r="A43" t="str">
        <f>A38</f>
        <v>nt_mittel hie</v>
      </c>
      <c r="B43">
        <f>B38/B$44</f>
        <v>0</v>
      </c>
      <c r="C43">
        <f t="shared" ref="C43:U43" si="26">C38/C$44</f>
        <v>0</v>
      </c>
      <c r="D43">
        <f t="shared" si="26"/>
        <v>0.13636363636363635</v>
      </c>
      <c r="E43">
        <f t="shared" si="26"/>
        <v>0.22727272727272727</v>
      </c>
      <c r="F43">
        <f t="shared" si="26"/>
        <v>0.22727272727272727</v>
      </c>
      <c r="G43">
        <f t="shared" si="26"/>
        <v>0.31818181818181818</v>
      </c>
      <c r="H43">
        <f t="shared" si="26"/>
        <v>9.0909090909090912E-2</v>
      </c>
      <c r="I43">
        <f t="shared" si="26"/>
        <v>9.0909090909090912E-2</v>
      </c>
      <c r="J43" t="e">
        <f t="shared" si="26"/>
        <v>#DIV/0!</v>
      </c>
      <c r="K43" t="e">
        <f t="shared" si="26"/>
        <v>#DIV/0!</v>
      </c>
      <c r="L43" t="e">
        <f t="shared" si="26"/>
        <v>#DIV/0!</v>
      </c>
      <c r="M43" t="e">
        <f t="shared" si="26"/>
        <v>#DIV/0!</v>
      </c>
      <c r="N43" t="e">
        <f t="shared" si="26"/>
        <v>#DIV/0!</v>
      </c>
      <c r="O43" t="e">
        <f t="shared" si="26"/>
        <v>#DIV/0!</v>
      </c>
      <c r="P43" t="e">
        <f t="shared" si="26"/>
        <v>#DIV/0!</v>
      </c>
      <c r="Q43" t="e">
        <f t="shared" si="26"/>
        <v>#DIV/0!</v>
      </c>
      <c r="R43" t="e">
        <f t="shared" si="26"/>
        <v>#DIV/0!</v>
      </c>
      <c r="S43" t="e">
        <f t="shared" si="26"/>
        <v>#DIV/0!</v>
      </c>
      <c r="T43" t="e">
        <f t="shared" si="26"/>
        <v>#DIV/0!</v>
      </c>
      <c r="U43" t="e">
        <f t="shared" si="26"/>
        <v>#DIV/0!</v>
      </c>
      <c r="V43" t="e">
        <f t="shared" ref="V43:W43" si="27">V38/V$44</f>
        <v>#DIV/0!</v>
      </c>
      <c r="W43" t="e">
        <f t="shared" si="27"/>
        <v>#DIV/0!</v>
      </c>
      <c r="X43">
        <f t="shared" ref="X43:Y43" si="28">X38/X$44</f>
        <v>0.11363636363636363</v>
      </c>
      <c r="Y43">
        <f t="shared" si="28"/>
        <v>0.15909090909090909</v>
      </c>
    </row>
    <row r="44" spans="1:25" x14ac:dyDescent="0.25">
      <c r="A44" t="str">
        <f t="shared" ref="A44:B44" si="29">A30</f>
        <v>Maxpunkte</v>
      </c>
      <c r="B44">
        <f t="shared" si="29"/>
        <v>1</v>
      </c>
      <c r="C44">
        <f t="shared" ref="C44:U44" si="30">C30</f>
        <v>1</v>
      </c>
      <c r="D44">
        <f t="shared" si="30"/>
        <v>1</v>
      </c>
      <c r="E44">
        <f t="shared" si="30"/>
        <v>1</v>
      </c>
      <c r="F44">
        <f t="shared" si="30"/>
        <v>1</v>
      </c>
      <c r="G44">
        <f t="shared" si="30"/>
        <v>1</v>
      </c>
      <c r="H44">
        <f t="shared" si="30"/>
        <v>1</v>
      </c>
      <c r="I44">
        <f t="shared" si="30"/>
        <v>1</v>
      </c>
      <c r="J44">
        <f t="shared" si="30"/>
        <v>0</v>
      </c>
      <c r="K44">
        <f t="shared" si="30"/>
        <v>0</v>
      </c>
      <c r="L44">
        <f t="shared" si="30"/>
        <v>0</v>
      </c>
      <c r="M44">
        <f t="shared" si="30"/>
        <v>0</v>
      </c>
      <c r="N44">
        <f t="shared" si="30"/>
        <v>0</v>
      </c>
      <c r="O44">
        <f t="shared" si="30"/>
        <v>0</v>
      </c>
      <c r="P44">
        <f t="shared" si="30"/>
        <v>0</v>
      </c>
      <c r="Q44">
        <f t="shared" si="30"/>
        <v>0</v>
      </c>
      <c r="R44">
        <f t="shared" si="30"/>
        <v>0</v>
      </c>
      <c r="S44">
        <f t="shared" si="30"/>
        <v>0</v>
      </c>
      <c r="T44">
        <f t="shared" si="30"/>
        <v>0</v>
      </c>
      <c r="U44">
        <f t="shared" si="30"/>
        <v>0</v>
      </c>
      <c r="V44">
        <f t="shared" ref="V44:W44" si="31">V30</f>
        <v>0</v>
      </c>
      <c r="W44">
        <f t="shared" si="31"/>
        <v>0</v>
      </c>
      <c r="X44">
        <f t="shared" ref="X44:Y44" si="32">X30</f>
        <v>4</v>
      </c>
      <c r="Y44">
        <f t="shared" si="32"/>
        <v>4</v>
      </c>
    </row>
    <row r="45" spans="1:25" x14ac:dyDescent="0.25">
      <c r="A45" s="29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</row>
    <row r="46" spans="1:25" x14ac:dyDescent="0.25">
      <c r="A46" s="29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</row>
    <row r="47" spans="1:25" x14ac:dyDescent="0.25">
      <c r="A47" s="28" t="s">
        <v>101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</row>
    <row r="48" spans="1:25" x14ac:dyDescent="0.25">
      <c r="A48" t="str">
        <f>daten!E139</f>
        <v>vt_sum f-a</v>
      </c>
      <c r="B48">
        <f>daten!F139</f>
        <v>0</v>
      </c>
      <c r="C48">
        <f>daten!G139</f>
        <v>0</v>
      </c>
      <c r="D48">
        <f>daten!H139</f>
        <v>0</v>
      </c>
      <c r="E48">
        <f>daten!I139</f>
        <v>0</v>
      </c>
      <c r="F48">
        <f>daten!J139</f>
        <v>0</v>
      </c>
      <c r="G48">
        <f>daten!K139</f>
        <v>0</v>
      </c>
      <c r="H48">
        <f>daten!L139</f>
        <v>0</v>
      </c>
      <c r="I48">
        <f>daten!M139</f>
        <v>0</v>
      </c>
      <c r="J48">
        <f>daten!N139</f>
        <v>0</v>
      </c>
      <c r="K48">
        <f>daten!O139</f>
        <v>0</v>
      </c>
      <c r="L48">
        <f>daten!P139</f>
        <v>0</v>
      </c>
      <c r="M48">
        <f>daten!Q139</f>
        <v>0</v>
      </c>
      <c r="N48">
        <f>daten!R139</f>
        <v>0</v>
      </c>
      <c r="O48">
        <f>daten!S139</f>
        <v>0</v>
      </c>
      <c r="P48">
        <f>daten!T139</f>
        <v>0</v>
      </c>
      <c r="Q48">
        <f>daten!U139</f>
        <v>0</v>
      </c>
      <c r="R48">
        <f>daten!V139</f>
        <v>0</v>
      </c>
      <c r="S48">
        <f>daten!W139</f>
        <v>0</v>
      </c>
      <c r="T48">
        <f>daten!X139</f>
        <v>0</v>
      </c>
      <c r="U48">
        <f>daten!Y139</f>
        <v>0</v>
      </c>
      <c r="V48">
        <f>daten!Z139</f>
        <v>0</v>
      </c>
      <c r="W48">
        <f>daten!AA139</f>
        <v>0</v>
      </c>
      <c r="X48">
        <f>daten!AD139</f>
        <v>0</v>
      </c>
      <c r="Y48">
        <f>daten!AE139</f>
        <v>0</v>
      </c>
    </row>
    <row r="49" spans="1:25" x14ac:dyDescent="0.25">
      <c r="A49" t="str">
        <f>daten!E71</f>
        <v>nt_sum f-a</v>
      </c>
      <c r="B49">
        <f>daten!F71</f>
        <v>0</v>
      </c>
      <c r="C49">
        <f>daten!G71</f>
        <v>0</v>
      </c>
      <c r="D49">
        <f>daten!H71</f>
        <v>1</v>
      </c>
      <c r="E49">
        <f>daten!I71</f>
        <v>2</v>
      </c>
      <c r="F49">
        <f>daten!J71</f>
        <v>0</v>
      </c>
      <c r="G49">
        <f>daten!K71</f>
        <v>0</v>
      </c>
      <c r="H49">
        <f>daten!L71</f>
        <v>2</v>
      </c>
      <c r="I49">
        <f>daten!M71</f>
        <v>2</v>
      </c>
      <c r="J49">
        <f>daten!N71</f>
        <v>0</v>
      </c>
      <c r="K49">
        <f>daten!O71</f>
        <v>0</v>
      </c>
      <c r="L49">
        <f>daten!P71</f>
        <v>0</v>
      </c>
      <c r="M49">
        <f>daten!Q71</f>
        <v>0</v>
      </c>
      <c r="N49">
        <f>daten!R71</f>
        <v>0</v>
      </c>
      <c r="O49">
        <f>daten!S71</f>
        <v>0</v>
      </c>
      <c r="P49">
        <f>daten!T71</f>
        <v>0</v>
      </c>
      <c r="Q49">
        <f>daten!U71</f>
        <v>0</v>
      </c>
      <c r="R49">
        <f>daten!V71</f>
        <v>0</v>
      </c>
      <c r="S49">
        <f>daten!W71</f>
        <v>0</v>
      </c>
      <c r="T49">
        <f>daten!X71</f>
        <v>0</v>
      </c>
      <c r="U49">
        <f>daten!Y71</f>
        <v>0</v>
      </c>
      <c r="V49">
        <f>daten!Z71</f>
        <v>0</v>
      </c>
      <c r="W49">
        <f>daten!AA71</f>
        <v>0</v>
      </c>
      <c r="X49">
        <f>daten!AD71</f>
        <v>3</v>
      </c>
      <c r="Y49">
        <f>daten!AE71</f>
        <v>4</v>
      </c>
    </row>
    <row r="51" spans="1:25" x14ac:dyDescent="0.25">
      <c r="A51" t="str">
        <f>daten!E140</f>
        <v>vt_mittel f-a</v>
      </c>
      <c r="B51">
        <f>daten!F140</f>
        <v>0</v>
      </c>
      <c r="C51">
        <f>daten!G140</f>
        <v>0</v>
      </c>
      <c r="D51">
        <f>daten!H140</f>
        <v>0</v>
      </c>
      <c r="E51">
        <f>daten!I140</f>
        <v>0</v>
      </c>
      <c r="F51">
        <f>daten!J140</f>
        <v>0</v>
      </c>
      <c r="G51">
        <f>daten!K140</f>
        <v>0</v>
      </c>
      <c r="H51">
        <f>daten!L140</f>
        <v>0</v>
      </c>
      <c r="I51">
        <f>daten!M140</f>
        <v>0</v>
      </c>
      <c r="J51">
        <f>daten!N140</f>
        <v>0</v>
      </c>
      <c r="K51">
        <f>daten!O140</f>
        <v>0</v>
      </c>
      <c r="L51">
        <f>daten!P140</f>
        <v>0</v>
      </c>
      <c r="M51">
        <f>daten!Q140</f>
        <v>0</v>
      </c>
      <c r="N51">
        <f>daten!R140</f>
        <v>0</v>
      </c>
      <c r="O51">
        <f>daten!S140</f>
        <v>0</v>
      </c>
      <c r="P51">
        <f>daten!T140</f>
        <v>0</v>
      </c>
      <c r="Q51">
        <f>daten!U140</f>
        <v>0</v>
      </c>
      <c r="R51">
        <f>daten!V140</f>
        <v>0</v>
      </c>
      <c r="S51">
        <f>daten!W140</f>
        <v>0</v>
      </c>
      <c r="T51">
        <f>daten!X140</f>
        <v>0</v>
      </c>
      <c r="U51">
        <f>daten!Y140</f>
        <v>0</v>
      </c>
      <c r="V51">
        <f>daten!Z140</f>
        <v>0</v>
      </c>
      <c r="W51">
        <f>daten!AA140</f>
        <v>0</v>
      </c>
      <c r="X51">
        <f>daten!AD140</f>
        <v>0</v>
      </c>
      <c r="Y51">
        <f>daten!AE140</f>
        <v>0</v>
      </c>
    </row>
    <row r="52" spans="1:25" x14ac:dyDescent="0.25">
      <c r="A52" t="str">
        <f>daten!E72</f>
        <v>nt_mittel f-a</v>
      </c>
      <c r="B52">
        <f>daten!F72</f>
        <v>0</v>
      </c>
      <c r="C52">
        <f>daten!G72</f>
        <v>0</v>
      </c>
      <c r="D52">
        <f>daten!H72</f>
        <v>0.14285714285714285</v>
      </c>
      <c r="E52">
        <f>daten!I72</f>
        <v>0.2857142857142857</v>
      </c>
      <c r="F52">
        <f>daten!J72</f>
        <v>0</v>
      </c>
      <c r="G52">
        <f>daten!K72</f>
        <v>0</v>
      </c>
      <c r="H52">
        <f>daten!L72</f>
        <v>0.2857142857142857</v>
      </c>
      <c r="I52">
        <f>daten!M72</f>
        <v>0.2857142857142857</v>
      </c>
      <c r="J52">
        <f>daten!N72</f>
        <v>0</v>
      </c>
      <c r="K52">
        <f>daten!O72</f>
        <v>0</v>
      </c>
      <c r="L52">
        <f>daten!P72</f>
        <v>0</v>
      </c>
      <c r="M52">
        <f>daten!Q72</f>
        <v>0</v>
      </c>
      <c r="N52">
        <f>daten!R72</f>
        <v>0</v>
      </c>
      <c r="O52">
        <f>daten!S72</f>
        <v>0</v>
      </c>
      <c r="P52">
        <f>daten!T72</f>
        <v>0</v>
      </c>
      <c r="Q52">
        <f>daten!U72</f>
        <v>0</v>
      </c>
      <c r="R52">
        <f>daten!V72</f>
        <v>0</v>
      </c>
      <c r="S52">
        <f>daten!W72</f>
        <v>0</v>
      </c>
      <c r="T52">
        <f>daten!X72</f>
        <v>0</v>
      </c>
      <c r="U52">
        <f>daten!Y72</f>
        <v>0</v>
      </c>
      <c r="V52">
        <f>daten!Z72</f>
        <v>0</v>
      </c>
      <c r="W52">
        <f>daten!AA72</f>
        <v>0</v>
      </c>
      <c r="X52">
        <f>daten!AD72</f>
        <v>0.42857142857142855</v>
      </c>
      <c r="Y52">
        <f>daten!AE72</f>
        <v>0.5714285714285714</v>
      </c>
    </row>
    <row r="54" spans="1:25" x14ac:dyDescent="0.25">
      <c r="A54" s="28" t="s">
        <v>21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</row>
    <row r="55" spans="1:25" x14ac:dyDescent="0.25">
      <c r="A55" t="str">
        <f>A41</f>
        <v>Name</v>
      </c>
      <c r="B55" t="str">
        <f t="shared" ref="B55:Y55" si="33">B41</f>
        <v>in belebter natur</v>
      </c>
      <c r="C55" t="str">
        <f t="shared" ref="C55:U55" si="34">C41</f>
        <v>in animate nature</v>
      </c>
      <c r="D55" t="str">
        <f t="shared" si="34"/>
        <v>setzt sich aus Photosynthese und Zellatmung zusammen</v>
      </c>
      <c r="E55" t="str">
        <f t="shared" si="34"/>
        <v>is formed by photosynthesis and respiration</v>
      </c>
      <c r="F55" t="str">
        <f t="shared" si="34"/>
        <v>CO2 in org. Produkte (z.B. Glucose) überführt und bei Rückreaktion umgekehrt</v>
      </c>
      <c r="G55" t="str">
        <f t="shared" si="34"/>
        <v>carbon dioxide reacts to form organic products (e.g. glucose) and the corresponding backward reaction</v>
      </c>
      <c r="H55" t="str">
        <f t="shared" si="34"/>
        <v>C immer chemisch gebunden in Produkten und Edukten</v>
      </c>
      <c r="I55" t="str">
        <f t="shared" si="34"/>
        <v>C is always chemically bonded in reactants and products</v>
      </c>
      <c r="J55">
        <f t="shared" si="34"/>
        <v>0</v>
      </c>
      <c r="K55">
        <f t="shared" si="34"/>
        <v>0</v>
      </c>
      <c r="L55">
        <f t="shared" si="34"/>
        <v>0</v>
      </c>
      <c r="M55">
        <f t="shared" si="34"/>
        <v>0</v>
      </c>
      <c r="N55">
        <f t="shared" si="34"/>
        <v>0</v>
      </c>
      <c r="O55">
        <f t="shared" si="34"/>
        <v>0</v>
      </c>
      <c r="P55">
        <f t="shared" si="34"/>
        <v>0</v>
      </c>
      <c r="Q55">
        <f t="shared" si="34"/>
        <v>0</v>
      </c>
      <c r="R55">
        <f t="shared" si="34"/>
        <v>0</v>
      </c>
      <c r="S55">
        <f t="shared" si="34"/>
        <v>0</v>
      </c>
      <c r="T55">
        <f t="shared" si="34"/>
        <v>0</v>
      </c>
      <c r="U55">
        <f t="shared" si="34"/>
        <v>0</v>
      </c>
      <c r="V55">
        <f t="shared" ref="V55:W55" si="35">V41</f>
        <v>0</v>
      </c>
      <c r="W55">
        <f t="shared" si="35"/>
        <v>0</v>
      </c>
      <c r="X55" t="str">
        <f t="shared" si="33"/>
        <v>Summe Deutsch</v>
      </c>
      <c r="Y55" t="str">
        <f t="shared" si="33"/>
        <v>Sum English</v>
      </c>
    </row>
    <row r="56" spans="1:25" x14ac:dyDescent="0.25">
      <c r="A56" t="str">
        <f>A51</f>
        <v>vt_mittel f-a</v>
      </c>
      <c r="B56">
        <f>B51/B$58</f>
        <v>0</v>
      </c>
      <c r="C56">
        <f t="shared" ref="C56:U56" si="36">C51/C$58</f>
        <v>0</v>
      </c>
      <c r="D56">
        <f t="shared" si="36"/>
        <v>0</v>
      </c>
      <c r="E56">
        <f t="shared" si="36"/>
        <v>0</v>
      </c>
      <c r="F56">
        <f t="shared" si="36"/>
        <v>0</v>
      </c>
      <c r="G56">
        <f t="shared" si="36"/>
        <v>0</v>
      </c>
      <c r="H56">
        <f t="shared" si="36"/>
        <v>0</v>
      </c>
      <c r="I56">
        <f t="shared" si="36"/>
        <v>0</v>
      </c>
      <c r="J56" t="e">
        <f t="shared" si="36"/>
        <v>#DIV/0!</v>
      </c>
      <c r="K56" t="e">
        <f t="shared" si="36"/>
        <v>#DIV/0!</v>
      </c>
      <c r="L56" t="e">
        <f t="shared" si="36"/>
        <v>#DIV/0!</v>
      </c>
      <c r="M56" t="e">
        <f t="shared" si="36"/>
        <v>#DIV/0!</v>
      </c>
      <c r="N56" t="e">
        <f t="shared" si="36"/>
        <v>#DIV/0!</v>
      </c>
      <c r="O56" t="e">
        <f t="shared" si="36"/>
        <v>#DIV/0!</v>
      </c>
      <c r="P56" t="e">
        <f t="shared" si="36"/>
        <v>#DIV/0!</v>
      </c>
      <c r="Q56" t="e">
        <f t="shared" si="36"/>
        <v>#DIV/0!</v>
      </c>
      <c r="R56" t="e">
        <f t="shared" si="36"/>
        <v>#DIV/0!</v>
      </c>
      <c r="S56" t="e">
        <f t="shared" si="36"/>
        <v>#DIV/0!</v>
      </c>
      <c r="T56" t="e">
        <f t="shared" si="36"/>
        <v>#DIV/0!</v>
      </c>
      <c r="U56" t="e">
        <f t="shared" si="36"/>
        <v>#DIV/0!</v>
      </c>
      <c r="V56" t="e">
        <f t="shared" ref="V56:W56" si="37">V51/V$58</f>
        <v>#DIV/0!</v>
      </c>
      <c r="W56" t="e">
        <f t="shared" si="37"/>
        <v>#DIV/0!</v>
      </c>
      <c r="X56">
        <f t="shared" ref="X56:Y56" si="38">X51/X$58</f>
        <v>0</v>
      </c>
      <c r="Y56">
        <f t="shared" si="38"/>
        <v>0</v>
      </c>
    </row>
    <row r="57" spans="1:25" x14ac:dyDescent="0.25">
      <c r="A57" t="str">
        <f>A52</f>
        <v>nt_mittel f-a</v>
      </c>
      <c r="B57">
        <f>B52/B$58</f>
        <v>0</v>
      </c>
      <c r="C57">
        <f t="shared" ref="C57:U57" si="39">C52/C$58</f>
        <v>0</v>
      </c>
      <c r="D57">
        <f t="shared" si="39"/>
        <v>0.14285714285714285</v>
      </c>
      <c r="E57">
        <f t="shared" si="39"/>
        <v>0.2857142857142857</v>
      </c>
      <c r="F57">
        <f t="shared" si="39"/>
        <v>0</v>
      </c>
      <c r="G57">
        <f t="shared" si="39"/>
        <v>0</v>
      </c>
      <c r="H57">
        <f t="shared" si="39"/>
        <v>0.2857142857142857</v>
      </c>
      <c r="I57">
        <f t="shared" si="39"/>
        <v>0.2857142857142857</v>
      </c>
      <c r="J57" t="e">
        <f t="shared" si="39"/>
        <v>#DIV/0!</v>
      </c>
      <c r="K57" t="e">
        <f t="shared" si="39"/>
        <v>#DIV/0!</v>
      </c>
      <c r="L57" t="e">
        <f t="shared" si="39"/>
        <v>#DIV/0!</v>
      </c>
      <c r="M57" t="e">
        <f t="shared" si="39"/>
        <v>#DIV/0!</v>
      </c>
      <c r="N57" t="e">
        <f t="shared" si="39"/>
        <v>#DIV/0!</v>
      </c>
      <c r="O57" t="e">
        <f t="shared" si="39"/>
        <v>#DIV/0!</v>
      </c>
      <c r="P57" t="e">
        <f t="shared" si="39"/>
        <v>#DIV/0!</v>
      </c>
      <c r="Q57" t="e">
        <f t="shared" si="39"/>
        <v>#DIV/0!</v>
      </c>
      <c r="R57" t="e">
        <f t="shared" si="39"/>
        <v>#DIV/0!</v>
      </c>
      <c r="S57" t="e">
        <f t="shared" si="39"/>
        <v>#DIV/0!</v>
      </c>
      <c r="T57" t="e">
        <f t="shared" si="39"/>
        <v>#DIV/0!</v>
      </c>
      <c r="U57" t="e">
        <f t="shared" si="39"/>
        <v>#DIV/0!</v>
      </c>
      <c r="V57" t="e">
        <f t="shared" ref="V57:W57" si="40">V52/V$58</f>
        <v>#DIV/0!</v>
      </c>
      <c r="W57" t="e">
        <f t="shared" si="40"/>
        <v>#DIV/0!</v>
      </c>
      <c r="X57">
        <f t="shared" ref="X57:Y57" si="41">X52/X$58</f>
        <v>0.10714285714285714</v>
      </c>
      <c r="Y57">
        <f t="shared" si="41"/>
        <v>0.14285714285714285</v>
      </c>
    </row>
    <row r="58" spans="1:25" x14ac:dyDescent="0.25">
      <c r="A58" t="str">
        <f t="shared" ref="A58:Y58" si="42">A44</f>
        <v>Maxpunkte</v>
      </c>
      <c r="B58">
        <f t="shared" si="42"/>
        <v>1</v>
      </c>
      <c r="C58">
        <f t="shared" ref="C58:U58" si="43">C44</f>
        <v>1</v>
      </c>
      <c r="D58">
        <f t="shared" si="43"/>
        <v>1</v>
      </c>
      <c r="E58">
        <f t="shared" si="43"/>
        <v>1</v>
      </c>
      <c r="F58">
        <f t="shared" si="43"/>
        <v>1</v>
      </c>
      <c r="G58">
        <f t="shared" si="43"/>
        <v>1</v>
      </c>
      <c r="H58">
        <f t="shared" si="43"/>
        <v>1</v>
      </c>
      <c r="I58">
        <f t="shared" si="43"/>
        <v>1</v>
      </c>
      <c r="J58">
        <f t="shared" si="43"/>
        <v>0</v>
      </c>
      <c r="K58">
        <f t="shared" si="43"/>
        <v>0</v>
      </c>
      <c r="L58">
        <f t="shared" si="43"/>
        <v>0</v>
      </c>
      <c r="M58">
        <f t="shared" si="43"/>
        <v>0</v>
      </c>
      <c r="N58">
        <f t="shared" si="43"/>
        <v>0</v>
      </c>
      <c r="O58">
        <f t="shared" si="43"/>
        <v>0</v>
      </c>
      <c r="P58">
        <f t="shared" si="43"/>
        <v>0</v>
      </c>
      <c r="Q58">
        <f t="shared" si="43"/>
        <v>0</v>
      </c>
      <c r="R58">
        <f t="shared" si="43"/>
        <v>0</v>
      </c>
      <c r="S58">
        <f t="shared" si="43"/>
        <v>0</v>
      </c>
      <c r="T58">
        <f t="shared" si="43"/>
        <v>0</v>
      </c>
      <c r="U58">
        <f t="shared" si="43"/>
        <v>0</v>
      </c>
      <c r="V58">
        <f t="shared" ref="V58:W58" si="44">V44</f>
        <v>0</v>
      </c>
      <c r="W58">
        <f t="shared" si="44"/>
        <v>0</v>
      </c>
      <c r="X58">
        <f t="shared" si="42"/>
        <v>4</v>
      </c>
      <c r="Y58">
        <f t="shared" si="42"/>
        <v>4</v>
      </c>
    </row>
    <row r="59" spans="1:25" x14ac:dyDescent="0.25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</row>
    <row r="60" spans="1:25" x14ac:dyDescent="0.25">
      <c r="A60" s="54" t="s">
        <v>102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</row>
    <row r="61" spans="1:25" x14ac:dyDescent="0.25">
      <c r="A61" t="str">
        <f>daten!E135</f>
        <v>vt_sum kontroll</v>
      </c>
      <c r="B61">
        <f>daten!F135</f>
        <v>0</v>
      </c>
      <c r="C61">
        <f>daten!G135</f>
        <v>0</v>
      </c>
      <c r="D61">
        <f>daten!H135</f>
        <v>0</v>
      </c>
      <c r="E61">
        <f>daten!I135</f>
        <v>0</v>
      </c>
      <c r="F61">
        <f>daten!J135</f>
        <v>0</v>
      </c>
      <c r="G61">
        <f>daten!K135</f>
        <v>0</v>
      </c>
      <c r="H61">
        <f>daten!L135</f>
        <v>0</v>
      </c>
      <c r="I61">
        <f>daten!M135</f>
        <v>0</v>
      </c>
      <c r="J61">
        <f>daten!N135</f>
        <v>0</v>
      </c>
      <c r="K61">
        <f>daten!O135</f>
        <v>0</v>
      </c>
      <c r="L61">
        <f>daten!P135</f>
        <v>0</v>
      </c>
      <c r="M61">
        <f>daten!Q135</f>
        <v>0</v>
      </c>
      <c r="N61">
        <f>daten!R135</f>
        <v>0</v>
      </c>
      <c r="O61">
        <f>daten!S135</f>
        <v>0</v>
      </c>
      <c r="P61">
        <f>daten!T135</f>
        <v>0</v>
      </c>
      <c r="Q61">
        <f>daten!U135</f>
        <v>0</v>
      </c>
      <c r="R61">
        <f>daten!V135</f>
        <v>0</v>
      </c>
      <c r="S61">
        <f>daten!W135</f>
        <v>0</v>
      </c>
      <c r="T61">
        <f>daten!X135</f>
        <v>0</v>
      </c>
      <c r="U61">
        <f>daten!Y135</f>
        <v>0</v>
      </c>
      <c r="V61">
        <f>daten!Z135</f>
        <v>0</v>
      </c>
      <c r="W61">
        <f>daten!AA135</f>
        <v>0</v>
      </c>
      <c r="X61">
        <f>daten!AD135</f>
        <v>0</v>
      </c>
      <c r="Y61">
        <f>daten!AE135</f>
        <v>0</v>
      </c>
    </row>
    <row r="62" spans="1:25" x14ac:dyDescent="0.25">
      <c r="A62" t="str">
        <f>daten!E67</f>
        <v>nt_sum kontroll</v>
      </c>
      <c r="B62">
        <f>daten!F67</f>
        <v>0</v>
      </c>
      <c r="C62">
        <f>daten!G67</f>
        <v>0</v>
      </c>
      <c r="D62">
        <f>daten!H67</f>
        <v>0</v>
      </c>
      <c r="E62">
        <f>daten!I67</f>
        <v>0</v>
      </c>
      <c r="F62">
        <f>daten!J67</f>
        <v>1</v>
      </c>
      <c r="G62">
        <f>daten!K67</f>
        <v>0</v>
      </c>
      <c r="H62">
        <f>daten!L67</f>
        <v>1</v>
      </c>
      <c r="I62">
        <f>daten!M67</f>
        <v>0</v>
      </c>
      <c r="J62">
        <f>daten!N67</f>
        <v>0</v>
      </c>
      <c r="K62">
        <f>daten!O67</f>
        <v>0</v>
      </c>
      <c r="L62">
        <f>daten!P67</f>
        <v>0</v>
      </c>
      <c r="M62">
        <f>daten!Q67</f>
        <v>0</v>
      </c>
      <c r="N62">
        <f>daten!R67</f>
        <v>0</v>
      </c>
      <c r="O62">
        <f>daten!S67</f>
        <v>0</v>
      </c>
      <c r="P62">
        <f>daten!T67</f>
        <v>0</v>
      </c>
      <c r="Q62">
        <f>daten!U67</f>
        <v>0</v>
      </c>
      <c r="R62">
        <f>daten!V67</f>
        <v>0</v>
      </c>
      <c r="S62">
        <f>daten!W67</f>
        <v>0</v>
      </c>
      <c r="T62">
        <f>daten!X67</f>
        <v>0</v>
      </c>
      <c r="U62">
        <f>daten!Y67</f>
        <v>0</v>
      </c>
      <c r="V62">
        <f>daten!Z67</f>
        <v>0</v>
      </c>
      <c r="W62">
        <f>daten!AA67</f>
        <v>0</v>
      </c>
      <c r="X62">
        <f>daten!AD67</f>
        <v>2</v>
      </c>
      <c r="Y62">
        <f>daten!AE67</f>
        <v>0</v>
      </c>
    </row>
    <row r="64" spans="1:25" x14ac:dyDescent="0.25">
      <c r="A64" t="str">
        <f>daten!E136</f>
        <v>vt_mittel kontroll</v>
      </c>
      <c r="B64">
        <f>daten!F136</f>
        <v>0</v>
      </c>
      <c r="C64">
        <f>daten!G136</f>
        <v>0</v>
      </c>
      <c r="D64">
        <f>daten!H136</f>
        <v>0</v>
      </c>
      <c r="E64">
        <f>daten!I136</f>
        <v>0</v>
      </c>
      <c r="F64">
        <f>daten!J136</f>
        <v>0</v>
      </c>
      <c r="G64">
        <f>daten!K136</f>
        <v>0</v>
      </c>
      <c r="H64">
        <f>daten!L136</f>
        <v>0</v>
      </c>
      <c r="I64">
        <f>daten!M136</f>
        <v>0</v>
      </c>
      <c r="J64">
        <f>daten!N136</f>
        <v>0</v>
      </c>
      <c r="K64">
        <f>daten!O136</f>
        <v>0</v>
      </c>
      <c r="L64">
        <f>daten!P136</f>
        <v>0</v>
      </c>
      <c r="M64">
        <f>daten!Q136</f>
        <v>0</v>
      </c>
      <c r="N64">
        <f>daten!R136</f>
        <v>0</v>
      </c>
      <c r="O64">
        <f>daten!S136</f>
        <v>0</v>
      </c>
      <c r="P64">
        <f>daten!T136</f>
        <v>0</v>
      </c>
      <c r="Q64">
        <f>daten!U136</f>
        <v>0</v>
      </c>
      <c r="R64">
        <f>daten!V136</f>
        <v>0</v>
      </c>
      <c r="S64">
        <f>daten!W136</f>
        <v>0</v>
      </c>
      <c r="T64">
        <f>daten!X136</f>
        <v>0</v>
      </c>
      <c r="U64">
        <f>daten!Y136</f>
        <v>0</v>
      </c>
      <c r="V64">
        <f>daten!Z136</f>
        <v>0</v>
      </c>
      <c r="W64">
        <f>daten!AA136</f>
        <v>0</v>
      </c>
      <c r="X64">
        <f>daten!AD136</f>
        <v>0</v>
      </c>
      <c r="Y64">
        <f>daten!AE136</f>
        <v>0</v>
      </c>
    </row>
    <row r="65" spans="1:25" x14ac:dyDescent="0.25">
      <c r="A65" t="str">
        <f>daten!E68</f>
        <v>nt_mittel kontroll</v>
      </c>
      <c r="B65">
        <f>daten!F68</f>
        <v>0</v>
      </c>
      <c r="C65">
        <f>daten!G68</f>
        <v>0</v>
      </c>
      <c r="D65">
        <f>daten!H68</f>
        <v>0</v>
      </c>
      <c r="E65">
        <f>daten!I68</f>
        <v>0</v>
      </c>
      <c r="F65">
        <f>daten!J68</f>
        <v>5.2631578947368418E-2</v>
      </c>
      <c r="G65">
        <f>daten!K68</f>
        <v>0</v>
      </c>
      <c r="H65">
        <f>daten!L68</f>
        <v>5.2631578947368418E-2</v>
      </c>
      <c r="I65">
        <f>daten!M68</f>
        <v>0</v>
      </c>
      <c r="J65">
        <f>daten!N68</f>
        <v>0</v>
      </c>
      <c r="K65">
        <f>daten!O68</f>
        <v>0</v>
      </c>
      <c r="L65">
        <f>daten!P68</f>
        <v>0</v>
      </c>
      <c r="M65">
        <f>daten!Q68</f>
        <v>0</v>
      </c>
      <c r="N65">
        <f>daten!R68</f>
        <v>0</v>
      </c>
      <c r="O65">
        <f>daten!S68</f>
        <v>0</v>
      </c>
      <c r="P65">
        <f>daten!T68</f>
        <v>0</v>
      </c>
      <c r="Q65">
        <f>daten!U68</f>
        <v>0</v>
      </c>
      <c r="R65">
        <f>daten!V68</f>
        <v>0</v>
      </c>
      <c r="S65">
        <f>daten!W68</f>
        <v>0</v>
      </c>
      <c r="T65">
        <f>daten!X68</f>
        <v>0</v>
      </c>
      <c r="U65">
        <f>daten!Y68</f>
        <v>0</v>
      </c>
      <c r="V65">
        <f>daten!Z68</f>
        <v>0</v>
      </c>
      <c r="W65">
        <f>daten!AA68</f>
        <v>0</v>
      </c>
      <c r="X65">
        <f>daten!AD68</f>
        <v>0.10526315789473684</v>
      </c>
      <c r="Y65">
        <f>daten!AE68</f>
        <v>0</v>
      </c>
    </row>
    <row r="67" spans="1:25" x14ac:dyDescent="0.25">
      <c r="A67" s="28" t="s">
        <v>21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</row>
    <row r="68" spans="1:25" x14ac:dyDescent="0.25">
      <c r="A68" t="str">
        <f>A55</f>
        <v>Name</v>
      </c>
      <c r="B68" t="str">
        <f t="shared" ref="B68:Y68" si="45">B55</f>
        <v>in belebter natur</v>
      </c>
      <c r="C68" t="str">
        <f t="shared" ref="C68:U68" si="46">C55</f>
        <v>in animate nature</v>
      </c>
      <c r="D68" t="str">
        <f t="shared" si="46"/>
        <v>setzt sich aus Photosynthese und Zellatmung zusammen</v>
      </c>
      <c r="E68" t="str">
        <f t="shared" si="46"/>
        <v>is formed by photosynthesis and respiration</v>
      </c>
      <c r="F68" t="str">
        <f t="shared" si="46"/>
        <v>CO2 in org. Produkte (z.B. Glucose) überführt und bei Rückreaktion umgekehrt</v>
      </c>
      <c r="G68" t="str">
        <f t="shared" si="46"/>
        <v>carbon dioxide reacts to form organic products (e.g. glucose) and the corresponding backward reaction</v>
      </c>
      <c r="H68" t="str">
        <f t="shared" si="46"/>
        <v>C immer chemisch gebunden in Produkten und Edukten</v>
      </c>
      <c r="I68" t="str">
        <f t="shared" si="46"/>
        <v>C is always chemically bonded in reactants and products</v>
      </c>
      <c r="J68">
        <f t="shared" si="46"/>
        <v>0</v>
      </c>
      <c r="K68">
        <f t="shared" si="46"/>
        <v>0</v>
      </c>
      <c r="L68">
        <f t="shared" si="46"/>
        <v>0</v>
      </c>
      <c r="M68">
        <f t="shared" si="46"/>
        <v>0</v>
      </c>
      <c r="N68">
        <f t="shared" si="46"/>
        <v>0</v>
      </c>
      <c r="O68">
        <f t="shared" si="46"/>
        <v>0</v>
      </c>
      <c r="P68">
        <f t="shared" si="46"/>
        <v>0</v>
      </c>
      <c r="Q68">
        <f t="shared" si="46"/>
        <v>0</v>
      </c>
      <c r="R68">
        <f t="shared" si="46"/>
        <v>0</v>
      </c>
      <c r="S68">
        <f t="shared" si="46"/>
        <v>0</v>
      </c>
      <c r="T68">
        <f t="shared" si="46"/>
        <v>0</v>
      </c>
      <c r="U68">
        <f t="shared" si="46"/>
        <v>0</v>
      </c>
      <c r="V68">
        <f t="shared" ref="V68:W68" si="47">V55</f>
        <v>0</v>
      </c>
      <c r="W68">
        <f t="shared" si="47"/>
        <v>0</v>
      </c>
      <c r="X68" t="str">
        <f t="shared" si="45"/>
        <v>Summe Deutsch</v>
      </c>
      <c r="Y68" t="str">
        <f t="shared" si="45"/>
        <v>Sum English</v>
      </c>
    </row>
    <row r="69" spans="1:25" x14ac:dyDescent="0.25">
      <c r="A69" t="str">
        <f>A64</f>
        <v>vt_mittel kontroll</v>
      </c>
      <c r="B69">
        <f>B64/B$71</f>
        <v>0</v>
      </c>
      <c r="C69">
        <f t="shared" ref="C69:U69" si="48">C64/C$71</f>
        <v>0</v>
      </c>
      <c r="D69">
        <f t="shared" si="48"/>
        <v>0</v>
      </c>
      <c r="E69">
        <f t="shared" si="48"/>
        <v>0</v>
      </c>
      <c r="F69">
        <f t="shared" si="48"/>
        <v>0</v>
      </c>
      <c r="G69">
        <f t="shared" si="48"/>
        <v>0</v>
      </c>
      <c r="H69">
        <f t="shared" si="48"/>
        <v>0</v>
      </c>
      <c r="I69">
        <f t="shared" si="48"/>
        <v>0</v>
      </c>
      <c r="J69" t="e">
        <f t="shared" si="48"/>
        <v>#DIV/0!</v>
      </c>
      <c r="K69" t="e">
        <f t="shared" si="48"/>
        <v>#DIV/0!</v>
      </c>
      <c r="L69" t="e">
        <f t="shared" si="48"/>
        <v>#DIV/0!</v>
      </c>
      <c r="M69" t="e">
        <f t="shared" si="48"/>
        <v>#DIV/0!</v>
      </c>
      <c r="N69" t="e">
        <f t="shared" si="48"/>
        <v>#DIV/0!</v>
      </c>
      <c r="O69" t="e">
        <f t="shared" si="48"/>
        <v>#DIV/0!</v>
      </c>
      <c r="P69" t="e">
        <f t="shared" si="48"/>
        <v>#DIV/0!</v>
      </c>
      <c r="Q69" t="e">
        <f t="shared" si="48"/>
        <v>#DIV/0!</v>
      </c>
      <c r="R69" t="e">
        <f t="shared" si="48"/>
        <v>#DIV/0!</v>
      </c>
      <c r="S69" t="e">
        <f t="shared" si="48"/>
        <v>#DIV/0!</v>
      </c>
      <c r="T69" t="e">
        <f t="shared" si="48"/>
        <v>#DIV/0!</v>
      </c>
      <c r="U69" t="e">
        <f t="shared" si="48"/>
        <v>#DIV/0!</v>
      </c>
      <c r="V69" t="e">
        <f t="shared" ref="V69:W69" si="49">V64/V$71</f>
        <v>#DIV/0!</v>
      </c>
      <c r="W69" t="e">
        <f t="shared" si="49"/>
        <v>#DIV/0!</v>
      </c>
      <c r="X69">
        <f t="shared" ref="X69:Y69" si="50">X64/X$71</f>
        <v>0</v>
      </c>
      <c r="Y69">
        <f t="shared" si="50"/>
        <v>0</v>
      </c>
    </row>
    <row r="70" spans="1:25" x14ac:dyDescent="0.25">
      <c r="A70" t="str">
        <f>A65</f>
        <v>nt_mittel kontroll</v>
      </c>
      <c r="B70">
        <f>B65/B$71</f>
        <v>0</v>
      </c>
      <c r="C70">
        <f t="shared" ref="C70:U70" si="51">C65/C$71</f>
        <v>0</v>
      </c>
      <c r="D70">
        <f t="shared" si="51"/>
        <v>0</v>
      </c>
      <c r="E70">
        <f t="shared" si="51"/>
        <v>0</v>
      </c>
      <c r="F70">
        <f t="shared" si="51"/>
        <v>5.2631578947368418E-2</v>
      </c>
      <c r="G70">
        <f t="shared" si="51"/>
        <v>0</v>
      </c>
      <c r="H70">
        <f t="shared" si="51"/>
        <v>5.2631578947368418E-2</v>
      </c>
      <c r="I70">
        <f t="shared" si="51"/>
        <v>0</v>
      </c>
      <c r="J70" t="e">
        <f t="shared" si="51"/>
        <v>#DIV/0!</v>
      </c>
      <c r="K70" t="e">
        <f t="shared" si="51"/>
        <v>#DIV/0!</v>
      </c>
      <c r="L70" t="e">
        <f t="shared" si="51"/>
        <v>#DIV/0!</v>
      </c>
      <c r="M70" t="e">
        <f t="shared" si="51"/>
        <v>#DIV/0!</v>
      </c>
      <c r="N70" t="e">
        <f t="shared" si="51"/>
        <v>#DIV/0!</v>
      </c>
      <c r="O70" t="e">
        <f t="shared" si="51"/>
        <v>#DIV/0!</v>
      </c>
      <c r="P70" t="e">
        <f t="shared" si="51"/>
        <v>#DIV/0!</v>
      </c>
      <c r="Q70" t="e">
        <f t="shared" si="51"/>
        <v>#DIV/0!</v>
      </c>
      <c r="R70" t="e">
        <f t="shared" si="51"/>
        <v>#DIV/0!</v>
      </c>
      <c r="S70" t="e">
        <f t="shared" si="51"/>
        <v>#DIV/0!</v>
      </c>
      <c r="T70" t="e">
        <f t="shared" si="51"/>
        <v>#DIV/0!</v>
      </c>
      <c r="U70" t="e">
        <f t="shared" si="51"/>
        <v>#DIV/0!</v>
      </c>
      <c r="V70" t="e">
        <f t="shared" ref="V70:W70" si="52">V65/V$71</f>
        <v>#DIV/0!</v>
      </c>
      <c r="W70" t="e">
        <f t="shared" si="52"/>
        <v>#DIV/0!</v>
      </c>
      <c r="X70">
        <f t="shared" ref="X70:Y70" si="53">X65/X$71</f>
        <v>2.6315789473684209E-2</v>
      </c>
      <c r="Y70">
        <f t="shared" si="53"/>
        <v>0</v>
      </c>
    </row>
    <row r="71" spans="1:25" x14ac:dyDescent="0.25">
      <c r="A71" t="str">
        <f>A58</f>
        <v>Maxpunkte</v>
      </c>
      <c r="B71">
        <f>B58</f>
        <v>1</v>
      </c>
      <c r="C71">
        <f t="shared" ref="C71:U71" si="54">C58</f>
        <v>1</v>
      </c>
      <c r="D71">
        <f t="shared" si="54"/>
        <v>1</v>
      </c>
      <c r="E71">
        <f t="shared" si="54"/>
        <v>1</v>
      </c>
      <c r="F71">
        <f t="shared" si="54"/>
        <v>1</v>
      </c>
      <c r="G71">
        <f t="shared" si="54"/>
        <v>1</v>
      </c>
      <c r="H71">
        <f t="shared" si="54"/>
        <v>1</v>
      </c>
      <c r="I71">
        <f t="shared" si="54"/>
        <v>1</v>
      </c>
      <c r="J71">
        <f t="shared" si="54"/>
        <v>0</v>
      </c>
      <c r="K71">
        <f t="shared" si="54"/>
        <v>0</v>
      </c>
      <c r="L71">
        <f t="shared" si="54"/>
        <v>0</v>
      </c>
      <c r="M71">
        <f t="shared" si="54"/>
        <v>0</v>
      </c>
      <c r="N71">
        <f t="shared" si="54"/>
        <v>0</v>
      </c>
      <c r="O71">
        <f t="shared" si="54"/>
        <v>0</v>
      </c>
      <c r="P71">
        <f t="shared" si="54"/>
        <v>0</v>
      </c>
      <c r="Q71">
        <f t="shared" si="54"/>
        <v>0</v>
      </c>
      <c r="R71">
        <f t="shared" si="54"/>
        <v>0</v>
      </c>
      <c r="S71">
        <f t="shared" si="54"/>
        <v>0</v>
      </c>
      <c r="T71">
        <f t="shared" si="54"/>
        <v>0</v>
      </c>
      <c r="U71">
        <f t="shared" si="54"/>
        <v>0</v>
      </c>
      <c r="V71">
        <f t="shared" ref="V71:W71" si="55">V58</f>
        <v>0</v>
      </c>
      <c r="W71">
        <f t="shared" si="55"/>
        <v>0</v>
      </c>
      <c r="X71">
        <f t="shared" ref="X71:Y71" si="56">X58</f>
        <v>4</v>
      </c>
      <c r="Y71">
        <f t="shared" si="56"/>
        <v>4</v>
      </c>
    </row>
    <row r="96" spans="27:27" x14ac:dyDescent="0.25">
      <c r="AA96" t="s">
        <v>111</v>
      </c>
    </row>
    <row r="97" spans="27:27" x14ac:dyDescent="0.25">
      <c r="AA97" t="s">
        <v>112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="55" zoomScaleNormal="55" workbookViewId="0">
      <selection activeCell="A40" sqref="A40"/>
    </sheetView>
  </sheetViews>
  <sheetFormatPr baseColWidth="10" defaultRowHeight="15" x14ac:dyDescent="0.25"/>
  <sheetData>
    <row r="1" spans="1:9" x14ac:dyDescent="0.25">
      <c r="A1" t="s">
        <v>13</v>
      </c>
    </row>
    <row r="3" spans="1:9" x14ac:dyDescent="0.25">
      <c r="A3" s="38" t="str">
        <f>daten!AN7</f>
        <v>nt</v>
      </c>
      <c r="B3" s="38" t="str">
        <f>daten!AO7</f>
        <v>nt</v>
      </c>
    </row>
    <row r="4" spans="1:9" x14ac:dyDescent="0.25">
      <c r="A4">
        <f>daten!AN8</f>
        <v>4</v>
      </c>
      <c r="B4">
        <f>daten!AO8</f>
        <v>4</v>
      </c>
    </row>
    <row r="5" spans="1:9" x14ac:dyDescent="0.25">
      <c r="A5" t="str">
        <f>daten!AN9</f>
        <v>Summe D</v>
      </c>
      <c r="B5" t="str">
        <f>daten!AO9</f>
        <v>Summe E</v>
      </c>
    </row>
    <row r="6" spans="1:9" x14ac:dyDescent="0.25">
      <c r="A6" t="str">
        <f>daten!AN10</f>
        <v>D</v>
      </c>
      <c r="B6" t="str">
        <f>daten!AO10</f>
        <v>E</v>
      </c>
      <c r="F6" s="39" t="s">
        <v>29</v>
      </c>
      <c r="G6" s="38" t="s">
        <v>30</v>
      </c>
      <c r="H6" s="39" t="s">
        <v>31</v>
      </c>
      <c r="I6" s="38" t="s">
        <v>32</v>
      </c>
    </row>
    <row r="7" spans="1:9" x14ac:dyDescent="0.25">
      <c r="A7">
        <f>daten!AN11</f>
        <v>0</v>
      </c>
      <c r="B7">
        <f>daten!AO11</f>
        <v>0</v>
      </c>
      <c r="F7">
        <f>A66</f>
        <v>0</v>
      </c>
      <c r="G7">
        <f>A7</f>
        <v>0</v>
      </c>
      <c r="H7">
        <f>B66</f>
        <v>0</v>
      </c>
      <c r="I7">
        <f>B7</f>
        <v>0</v>
      </c>
    </row>
    <row r="8" spans="1:9" x14ac:dyDescent="0.25">
      <c r="A8">
        <f>daten!AN12</f>
        <v>0</v>
      </c>
      <c r="B8">
        <f>daten!AO12</f>
        <v>0</v>
      </c>
      <c r="F8">
        <f t="shared" ref="F8:F26" si="0">A67</f>
        <v>0</v>
      </c>
      <c r="G8">
        <f t="shared" ref="G8:G26" si="1">A8</f>
        <v>0</v>
      </c>
      <c r="H8">
        <f t="shared" ref="H8:H26" si="2">B67</f>
        <v>0</v>
      </c>
      <c r="I8">
        <f t="shared" ref="I8:I26" si="3">B8</f>
        <v>0</v>
      </c>
    </row>
    <row r="9" spans="1:9" x14ac:dyDescent="0.25">
      <c r="A9">
        <f>daten!AN13</f>
        <v>0</v>
      </c>
      <c r="B9">
        <f>daten!AO13</f>
        <v>0</v>
      </c>
      <c r="F9">
        <f t="shared" si="0"/>
        <v>0</v>
      </c>
      <c r="G9">
        <f t="shared" si="1"/>
        <v>0</v>
      </c>
      <c r="H9">
        <f t="shared" si="2"/>
        <v>0</v>
      </c>
      <c r="I9">
        <f t="shared" si="3"/>
        <v>0</v>
      </c>
    </row>
    <row r="10" spans="1:9" x14ac:dyDescent="0.25">
      <c r="A10">
        <f>daten!AN14</f>
        <v>0</v>
      </c>
      <c r="B10">
        <f>daten!AO14</f>
        <v>0</v>
      </c>
      <c r="F10">
        <f t="shared" si="0"/>
        <v>0</v>
      </c>
      <c r="G10">
        <f t="shared" si="1"/>
        <v>0</v>
      </c>
      <c r="H10">
        <f t="shared" si="2"/>
        <v>0</v>
      </c>
      <c r="I10">
        <f t="shared" si="3"/>
        <v>0</v>
      </c>
    </row>
    <row r="11" spans="1:9" x14ac:dyDescent="0.25">
      <c r="A11">
        <f>daten!AN15</f>
        <v>0</v>
      </c>
      <c r="B11">
        <f>daten!AO15</f>
        <v>1</v>
      </c>
      <c r="F11">
        <f t="shared" si="0"/>
        <v>0</v>
      </c>
      <c r="G11">
        <f t="shared" si="1"/>
        <v>0</v>
      </c>
      <c r="H11">
        <f t="shared" si="2"/>
        <v>0</v>
      </c>
      <c r="I11">
        <f t="shared" si="3"/>
        <v>1</v>
      </c>
    </row>
    <row r="12" spans="1:9" x14ac:dyDescent="0.25">
      <c r="A12">
        <f>daten!AN16</f>
        <v>0</v>
      </c>
      <c r="B12">
        <f>daten!AO16</f>
        <v>0</v>
      </c>
      <c r="F12">
        <f t="shared" si="0"/>
        <v>0</v>
      </c>
      <c r="G12">
        <f t="shared" si="1"/>
        <v>0</v>
      </c>
      <c r="H12">
        <f t="shared" si="2"/>
        <v>0</v>
      </c>
      <c r="I12">
        <f t="shared" si="3"/>
        <v>0</v>
      </c>
    </row>
    <row r="13" spans="1:9" x14ac:dyDescent="0.25">
      <c r="A13">
        <f>daten!AN17</f>
        <v>0</v>
      </c>
      <c r="B13">
        <f>daten!AO17</f>
        <v>0</v>
      </c>
      <c r="F13">
        <f t="shared" si="0"/>
        <v>0</v>
      </c>
      <c r="G13">
        <f t="shared" si="1"/>
        <v>0</v>
      </c>
      <c r="H13">
        <f t="shared" si="2"/>
        <v>0</v>
      </c>
      <c r="I13">
        <f t="shared" si="3"/>
        <v>0</v>
      </c>
    </row>
    <row r="14" spans="1:9" x14ac:dyDescent="0.25">
      <c r="A14">
        <f>daten!AN18</f>
        <v>0</v>
      </c>
      <c r="B14">
        <f>daten!AO18</f>
        <v>0</v>
      </c>
      <c r="F14">
        <f t="shared" si="0"/>
        <v>0</v>
      </c>
      <c r="G14">
        <f t="shared" si="1"/>
        <v>0</v>
      </c>
      <c r="H14">
        <f t="shared" si="2"/>
        <v>0</v>
      </c>
      <c r="I14">
        <f t="shared" si="3"/>
        <v>0</v>
      </c>
    </row>
    <row r="15" spans="1:9" x14ac:dyDescent="0.25">
      <c r="A15">
        <f>daten!AN19</f>
        <v>0</v>
      </c>
      <c r="B15">
        <f>daten!AO19</f>
        <v>0</v>
      </c>
      <c r="F15">
        <f t="shared" si="0"/>
        <v>0</v>
      </c>
      <c r="G15">
        <f t="shared" si="1"/>
        <v>0</v>
      </c>
      <c r="H15">
        <f t="shared" si="2"/>
        <v>0</v>
      </c>
      <c r="I15">
        <f t="shared" si="3"/>
        <v>0</v>
      </c>
    </row>
    <row r="16" spans="1:9" x14ac:dyDescent="0.25">
      <c r="A16">
        <f>daten!AN20</f>
        <v>0</v>
      </c>
      <c r="B16">
        <f>daten!AO20</f>
        <v>0</v>
      </c>
      <c r="F16">
        <f t="shared" si="0"/>
        <v>0</v>
      </c>
      <c r="G16">
        <f t="shared" si="1"/>
        <v>0</v>
      </c>
      <c r="H16">
        <f t="shared" si="2"/>
        <v>0</v>
      </c>
      <c r="I16">
        <f t="shared" si="3"/>
        <v>0</v>
      </c>
    </row>
    <row r="17" spans="1:9" x14ac:dyDescent="0.25">
      <c r="A17">
        <f>daten!AN21</f>
        <v>0</v>
      </c>
      <c r="B17">
        <f>daten!AO21</f>
        <v>0</v>
      </c>
      <c r="F17">
        <f t="shared" si="0"/>
        <v>0</v>
      </c>
      <c r="G17">
        <f t="shared" si="1"/>
        <v>0</v>
      </c>
      <c r="H17">
        <f t="shared" si="2"/>
        <v>0</v>
      </c>
      <c r="I17">
        <f t="shared" si="3"/>
        <v>0</v>
      </c>
    </row>
    <row r="18" spans="1:9" x14ac:dyDescent="0.25">
      <c r="A18">
        <f>daten!AN22</f>
        <v>0</v>
      </c>
      <c r="B18">
        <f>daten!AO22</f>
        <v>0</v>
      </c>
      <c r="F18">
        <f t="shared" si="0"/>
        <v>0</v>
      </c>
      <c r="G18">
        <f t="shared" si="1"/>
        <v>0</v>
      </c>
      <c r="H18">
        <f t="shared" si="2"/>
        <v>0</v>
      </c>
      <c r="I18">
        <f t="shared" si="3"/>
        <v>0</v>
      </c>
    </row>
    <row r="19" spans="1:9" x14ac:dyDescent="0.25">
      <c r="A19">
        <f>daten!AN23</f>
        <v>0</v>
      </c>
      <c r="B19">
        <f>daten!AO23</f>
        <v>0</v>
      </c>
      <c r="F19">
        <f t="shared" si="0"/>
        <v>0</v>
      </c>
      <c r="G19">
        <f t="shared" si="1"/>
        <v>0</v>
      </c>
      <c r="H19">
        <f t="shared" si="2"/>
        <v>0</v>
      </c>
      <c r="I19">
        <f t="shared" si="3"/>
        <v>0</v>
      </c>
    </row>
    <row r="20" spans="1:9" x14ac:dyDescent="0.25">
      <c r="A20">
        <f>daten!AN24</f>
        <v>0</v>
      </c>
      <c r="B20">
        <f>daten!AO24</f>
        <v>0</v>
      </c>
      <c r="F20">
        <f t="shared" si="0"/>
        <v>0</v>
      </c>
      <c r="G20">
        <f t="shared" si="1"/>
        <v>0</v>
      </c>
      <c r="H20">
        <f t="shared" si="2"/>
        <v>0</v>
      </c>
      <c r="I20">
        <f t="shared" si="3"/>
        <v>0</v>
      </c>
    </row>
    <row r="21" spans="1:9" x14ac:dyDescent="0.25">
      <c r="A21">
        <f>daten!AN25</f>
        <v>0</v>
      </c>
      <c r="B21">
        <f>daten!AO25</f>
        <v>0</v>
      </c>
      <c r="F21">
        <f t="shared" si="0"/>
        <v>0</v>
      </c>
      <c r="G21">
        <f t="shared" si="1"/>
        <v>0</v>
      </c>
      <c r="H21">
        <f t="shared" si="2"/>
        <v>0</v>
      </c>
      <c r="I21">
        <f t="shared" si="3"/>
        <v>0</v>
      </c>
    </row>
    <row r="22" spans="1:9" x14ac:dyDescent="0.25">
      <c r="A22">
        <f>daten!AN26</f>
        <v>0</v>
      </c>
      <c r="B22">
        <f>daten!AO26</f>
        <v>0</v>
      </c>
      <c r="F22">
        <f t="shared" si="0"/>
        <v>0</v>
      </c>
      <c r="G22">
        <f t="shared" si="1"/>
        <v>0</v>
      </c>
      <c r="H22">
        <f t="shared" si="2"/>
        <v>0</v>
      </c>
      <c r="I22">
        <f t="shared" si="3"/>
        <v>0</v>
      </c>
    </row>
    <row r="23" spans="1:9" x14ac:dyDescent="0.25">
      <c r="A23">
        <f>daten!AN27</f>
        <v>2</v>
      </c>
      <c r="B23">
        <f>daten!AO27</f>
        <v>3</v>
      </c>
      <c r="F23">
        <f t="shared" si="0"/>
        <v>0</v>
      </c>
      <c r="G23">
        <f t="shared" si="1"/>
        <v>2</v>
      </c>
      <c r="H23">
        <f t="shared" si="2"/>
        <v>0</v>
      </c>
      <c r="I23">
        <f t="shared" si="3"/>
        <v>3</v>
      </c>
    </row>
    <row r="24" spans="1:9" x14ac:dyDescent="0.25">
      <c r="A24">
        <f>daten!AN28</f>
        <v>2</v>
      </c>
      <c r="B24">
        <f>daten!AO28</f>
        <v>0</v>
      </c>
      <c r="F24">
        <f t="shared" si="0"/>
        <v>0</v>
      </c>
      <c r="G24">
        <f t="shared" si="1"/>
        <v>2</v>
      </c>
      <c r="H24">
        <f t="shared" si="2"/>
        <v>0</v>
      </c>
      <c r="I24">
        <f t="shared" si="3"/>
        <v>0</v>
      </c>
    </row>
    <row r="25" spans="1:9" x14ac:dyDescent="0.25">
      <c r="A25">
        <f>daten!AN29</f>
        <v>0</v>
      </c>
      <c r="B25">
        <f>daten!AO29</f>
        <v>0</v>
      </c>
      <c r="F25">
        <f t="shared" si="0"/>
        <v>0</v>
      </c>
      <c r="G25">
        <f t="shared" si="1"/>
        <v>0</v>
      </c>
      <c r="H25">
        <f t="shared" si="2"/>
        <v>0</v>
      </c>
      <c r="I25">
        <f t="shared" si="3"/>
        <v>0</v>
      </c>
    </row>
    <row r="26" spans="1:9" x14ac:dyDescent="0.25">
      <c r="A26">
        <f>daten!AN30</f>
        <v>0</v>
      </c>
      <c r="B26">
        <f>daten!AO30</f>
        <v>2</v>
      </c>
      <c r="F26">
        <f t="shared" si="0"/>
        <v>0</v>
      </c>
      <c r="G26">
        <f t="shared" si="1"/>
        <v>0</v>
      </c>
      <c r="H26">
        <f t="shared" si="2"/>
        <v>0</v>
      </c>
      <c r="I26">
        <f t="shared" si="3"/>
        <v>2</v>
      </c>
    </row>
    <row r="27" spans="1:9" x14ac:dyDescent="0.25">
      <c r="A27">
        <f>daten!AN31</f>
        <v>0</v>
      </c>
      <c r="B27">
        <f>daten!AO31</f>
        <v>0</v>
      </c>
    </row>
    <row r="28" spans="1:9" x14ac:dyDescent="0.25">
      <c r="A28">
        <f>daten!AN32</f>
        <v>0</v>
      </c>
      <c r="B28">
        <f>daten!AO32</f>
        <v>0</v>
      </c>
    </row>
    <row r="29" spans="1:9" x14ac:dyDescent="0.25">
      <c r="A29">
        <f>daten!AN33</f>
        <v>1</v>
      </c>
      <c r="B29">
        <f>daten!AO33</f>
        <v>1</v>
      </c>
    </row>
    <row r="30" spans="1:9" x14ac:dyDescent="0.25">
      <c r="A30">
        <f>daten!AN34</f>
        <v>0</v>
      </c>
      <c r="B30">
        <f>daten!AO34</f>
        <v>0</v>
      </c>
    </row>
    <row r="31" spans="1:9" x14ac:dyDescent="0.25">
      <c r="A31">
        <f>daten!AN35</f>
        <v>0</v>
      </c>
      <c r="B31">
        <f>daten!AO35</f>
        <v>0</v>
      </c>
    </row>
    <row r="32" spans="1:9" x14ac:dyDescent="0.25">
      <c r="A32">
        <f>daten!AN36</f>
        <v>0</v>
      </c>
      <c r="B32">
        <f>daten!AO36</f>
        <v>0</v>
      </c>
    </row>
    <row r="33" spans="1:2" x14ac:dyDescent="0.25">
      <c r="A33">
        <f>daten!AN37</f>
        <v>0</v>
      </c>
      <c r="B33">
        <f>daten!AO37</f>
        <v>0</v>
      </c>
    </row>
    <row r="34" spans="1:2" x14ac:dyDescent="0.25">
      <c r="A34">
        <f>daten!AN38</f>
        <v>2</v>
      </c>
      <c r="B34">
        <f>daten!AO38</f>
        <v>0</v>
      </c>
    </row>
    <row r="35" spans="1:2" x14ac:dyDescent="0.25">
      <c r="A35">
        <f>daten!AN39</f>
        <v>1</v>
      </c>
      <c r="B35">
        <f>daten!AO39</f>
        <v>2</v>
      </c>
    </row>
    <row r="36" spans="1:2" x14ac:dyDescent="0.25">
      <c r="A36">
        <f>daten!AN40</f>
        <v>0</v>
      </c>
      <c r="B36">
        <f>daten!AO40</f>
        <v>0</v>
      </c>
    </row>
    <row r="37" spans="1:2" x14ac:dyDescent="0.25">
      <c r="A37">
        <f>daten!AN41</f>
        <v>0</v>
      </c>
      <c r="B37">
        <f>daten!AO41</f>
        <v>0</v>
      </c>
    </row>
    <row r="38" spans="1:2" x14ac:dyDescent="0.25">
      <c r="A38">
        <f>daten!AN42</f>
        <v>1</v>
      </c>
      <c r="B38">
        <f>daten!AO42</f>
        <v>1</v>
      </c>
    </row>
    <row r="39" spans="1:2" x14ac:dyDescent="0.25">
      <c r="A39">
        <f>daten!AN43</f>
        <v>0</v>
      </c>
      <c r="B39">
        <f>daten!AO43</f>
        <v>0</v>
      </c>
    </row>
    <row r="40" spans="1:2" x14ac:dyDescent="0.25">
      <c r="A40">
        <f>daten!AN44</f>
        <v>1</v>
      </c>
      <c r="B40">
        <f>daten!AO44</f>
        <v>1</v>
      </c>
    </row>
    <row r="41" spans="1:2" x14ac:dyDescent="0.25">
      <c r="A41">
        <f>daten!AN45</f>
        <v>0</v>
      </c>
      <c r="B41">
        <f>daten!AO45</f>
        <v>0</v>
      </c>
    </row>
    <row r="42" spans="1:2" x14ac:dyDescent="0.25">
      <c r="A42">
        <f>daten!AN46</f>
        <v>1</v>
      </c>
      <c r="B42">
        <f>daten!AO46</f>
        <v>1</v>
      </c>
    </row>
    <row r="43" spans="1:2" x14ac:dyDescent="0.25">
      <c r="A43">
        <f>daten!AN47</f>
        <v>0</v>
      </c>
      <c r="B43">
        <f>daten!AO47</f>
        <v>0</v>
      </c>
    </row>
    <row r="44" spans="1:2" x14ac:dyDescent="0.25">
      <c r="A44">
        <f>daten!AN48</f>
        <v>0</v>
      </c>
      <c r="B44">
        <f>daten!AO48</f>
        <v>0</v>
      </c>
    </row>
    <row r="45" spans="1:2" x14ac:dyDescent="0.25">
      <c r="A45">
        <f>daten!AN49</f>
        <v>0</v>
      </c>
      <c r="B45">
        <f>daten!AO49</f>
        <v>0</v>
      </c>
    </row>
    <row r="46" spans="1:2" x14ac:dyDescent="0.25">
      <c r="A46">
        <f>daten!AN50</f>
        <v>0</v>
      </c>
      <c r="B46">
        <f>daten!AO50</f>
        <v>0</v>
      </c>
    </row>
    <row r="47" spans="1:2" x14ac:dyDescent="0.25">
      <c r="A47">
        <f>daten!AN51</f>
        <v>0</v>
      </c>
      <c r="B47">
        <f>daten!AO51</f>
        <v>0</v>
      </c>
    </row>
    <row r="48" spans="1:2" x14ac:dyDescent="0.25">
      <c r="A48">
        <f>daten!AN52</f>
        <v>0</v>
      </c>
      <c r="B48">
        <f>daten!AO52</f>
        <v>0</v>
      </c>
    </row>
    <row r="49" spans="1:2" x14ac:dyDescent="0.25">
      <c r="A49">
        <f>daten!AN53</f>
        <v>0</v>
      </c>
      <c r="B49">
        <f>daten!AO53</f>
        <v>1</v>
      </c>
    </row>
    <row r="50" spans="1:2" x14ac:dyDescent="0.25">
      <c r="A50">
        <f>daten!AN54</f>
        <v>3</v>
      </c>
      <c r="B50">
        <f>daten!AO54</f>
        <v>2</v>
      </c>
    </row>
    <row r="51" spans="1:2" x14ac:dyDescent="0.25">
      <c r="A51">
        <f>daten!AN55</f>
        <v>0</v>
      </c>
      <c r="B51">
        <f>daten!AO55</f>
        <v>0</v>
      </c>
    </row>
    <row r="52" spans="1:2" x14ac:dyDescent="0.25">
      <c r="A52">
        <f>daten!AN56</f>
        <v>0</v>
      </c>
      <c r="B52">
        <f>daten!AO56</f>
        <v>0</v>
      </c>
    </row>
    <row r="53" spans="1:2" x14ac:dyDescent="0.25">
      <c r="A53">
        <f>daten!AN57</f>
        <v>0</v>
      </c>
      <c r="B53">
        <f>daten!AO57</f>
        <v>0</v>
      </c>
    </row>
    <row r="54" spans="1:2" x14ac:dyDescent="0.25">
      <c r="A54">
        <f>daten!AN58</f>
        <v>0</v>
      </c>
      <c r="B54">
        <f>daten!AO58</f>
        <v>0</v>
      </c>
    </row>
    <row r="55" spans="1:2" x14ac:dyDescent="0.25">
      <c r="A55">
        <f>daten!AN59</f>
        <v>0</v>
      </c>
      <c r="B55">
        <f>daten!AO59</f>
        <v>0</v>
      </c>
    </row>
    <row r="56" spans="1:2" x14ac:dyDescent="0.25">
      <c r="A56">
        <f>daten!AN60</f>
        <v>1</v>
      </c>
      <c r="B56">
        <f>daten!AO60</f>
        <v>1</v>
      </c>
    </row>
    <row r="57" spans="1:2" x14ac:dyDescent="0.25">
      <c r="A57">
        <f>daten!AN61</f>
        <v>0</v>
      </c>
      <c r="B57">
        <f>daten!AO61</f>
        <v>0</v>
      </c>
    </row>
    <row r="58" spans="1:2" x14ac:dyDescent="0.25">
      <c r="A58">
        <f>daten!AN62</f>
        <v>0</v>
      </c>
      <c r="B58">
        <f>daten!AO62</f>
        <v>2</v>
      </c>
    </row>
    <row r="62" spans="1:2" x14ac:dyDescent="0.25">
      <c r="A62" s="39" t="str">
        <f>daten!AN75</f>
        <v>vt</v>
      </c>
      <c r="B62" s="39" t="str">
        <f>daten!AO75</f>
        <v>vt</v>
      </c>
    </row>
    <row r="63" spans="1:2" x14ac:dyDescent="0.25">
      <c r="A63">
        <f>daten!AN76</f>
        <v>4</v>
      </c>
      <c r="B63">
        <f>daten!AO76</f>
        <v>4</v>
      </c>
    </row>
    <row r="64" spans="1:2" x14ac:dyDescent="0.25">
      <c r="A64" t="str">
        <f>daten!AN77</f>
        <v>Summe D</v>
      </c>
      <c r="B64" t="str">
        <f>daten!AO77</f>
        <v>Summe E</v>
      </c>
    </row>
    <row r="65" spans="1:2" x14ac:dyDescent="0.25">
      <c r="A65" t="str">
        <f>daten!AN78</f>
        <v>D</v>
      </c>
      <c r="B65" t="str">
        <f>daten!AO78</f>
        <v>E</v>
      </c>
    </row>
    <row r="66" spans="1:2" x14ac:dyDescent="0.25">
      <c r="A66">
        <f>daten!AN79</f>
        <v>0</v>
      </c>
      <c r="B66">
        <f>daten!AO79</f>
        <v>0</v>
      </c>
    </row>
    <row r="67" spans="1:2" x14ac:dyDescent="0.25">
      <c r="A67">
        <f>daten!AN80</f>
        <v>0</v>
      </c>
      <c r="B67">
        <f>daten!AO80</f>
        <v>0</v>
      </c>
    </row>
    <row r="68" spans="1:2" x14ac:dyDescent="0.25">
      <c r="A68">
        <f>daten!AN81</f>
        <v>0</v>
      </c>
      <c r="B68">
        <f>daten!AO81</f>
        <v>0</v>
      </c>
    </row>
    <row r="69" spans="1:2" x14ac:dyDescent="0.25">
      <c r="A69">
        <f>daten!AN82</f>
        <v>0</v>
      </c>
      <c r="B69">
        <f>daten!AO82</f>
        <v>0</v>
      </c>
    </row>
    <row r="70" spans="1:2" x14ac:dyDescent="0.25">
      <c r="A70">
        <f>daten!AN83</f>
        <v>0</v>
      </c>
      <c r="B70">
        <f>daten!AO83</f>
        <v>0</v>
      </c>
    </row>
    <row r="71" spans="1:2" x14ac:dyDescent="0.25">
      <c r="A71">
        <f>daten!AN84</f>
        <v>0</v>
      </c>
      <c r="B71">
        <f>daten!AO84</f>
        <v>0</v>
      </c>
    </row>
    <row r="72" spans="1:2" x14ac:dyDescent="0.25">
      <c r="A72">
        <f>daten!AN85</f>
        <v>0</v>
      </c>
      <c r="B72">
        <f>daten!AO85</f>
        <v>0</v>
      </c>
    </row>
    <row r="73" spans="1:2" x14ac:dyDescent="0.25">
      <c r="A73">
        <f>daten!AN86</f>
        <v>0</v>
      </c>
      <c r="B73">
        <f>daten!AO86</f>
        <v>0</v>
      </c>
    </row>
    <row r="74" spans="1:2" x14ac:dyDescent="0.25">
      <c r="A74">
        <f>daten!AN87</f>
        <v>0</v>
      </c>
      <c r="B74">
        <f>daten!AO87</f>
        <v>0</v>
      </c>
    </row>
    <row r="75" spans="1:2" x14ac:dyDescent="0.25">
      <c r="A75">
        <f>daten!AN88</f>
        <v>0</v>
      </c>
      <c r="B75">
        <f>daten!AO88</f>
        <v>0</v>
      </c>
    </row>
    <row r="76" spans="1:2" x14ac:dyDescent="0.25">
      <c r="A76">
        <f>daten!AN89</f>
        <v>0</v>
      </c>
      <c r="B76">
        <f>daten!AO89</f>
        <v>0</v>
      </c>
    </row>
    <row r="77" spans="1:2" x14ac:dyDescent="0.25">
      <c r="A77">
        <f>daten!AN90</f>
        <v>0</v>
      </c>
      <c r="B77">
        <f>daten!AO90</f>
        <v>0</v>
      </c>
    </row>
    <row r="78" spans="1:2" x14ac:dyDescent="0.25">
      <c r="A78">
        <f>daten!AN91</f>
        <v>0</v>
      </c>
      <c r="B78">
        <f>daten!AO91</f>
        <v>0</v>
      </c>
    </row>
    <row r="79" spans="1:2" x14ac:dyDescent="0.25">
      <c r="A79">
        <f>daten!AN92</f>
        <v>0</v>
      </c>
      <c r="B79">
        <f>daten!AO92</f>
        <v>0</v>
      </c>
    </row>
    <row r="80" spans="1:2" x14ac:dyDescent="0.25">
      <c r="A80">
        <f>daten!AN93</f>
        <v>0</v>
      </c>
      <c r="B80">
        <f>daten!AO93</f>
        <v>0</v>
      </c>
    </row>
    <row r="81" spans="1:2" x14ac:dyDescent="0.25">
      <c r="A81">
        <f>daten!AN94</f>
        <v>0</v>
      </c>
      <c r="B81">
        <f>daten!AO94</f>
        <v>0</v>
      </c>
    </row>
    <row r="82" spans="1:2" x14ac:dyDescent="0.25">
      <c r="A82">
        <f>daten!AN95</f>
        <v>0</v>
      </c>
      <c r="B82">
        <f>daten!AO95</f>
        <v>0</v>
      </c>
    </row>
    <row r="83" spans="1:2" x14ac:dyDescent="0.25">
      <c r="A83">
        <f>daten!AN96</f>
        <v>0</v>
      </c>
      <c r="B83">
        <f>daten!AO96</f>
        <v>0</v>
      </c>
    </row>
    <row r="84" spans="1:2" x14ac:dyDescent="0.25">
      <c r="A84">
        <f>daten!AN97</f>
        <v>0</v>
      </c>
      <c r="B84">
        <f>daten!AO97</f>
        <v>0</v>
      </c>
    </row>
    <row r="85" spans="1:2" x14ac:dyDescent="0.25">
      <c r="A85">
        <f>daten!AN98</f>
        <v>0</v>
      </c>
      <c r="B85">
        <f>daten!AO98</f>
        <v>0</v>
      </c>
    </row>
    <row r="86" spans="1:2" x14ac:dyDescent="0.25">
      <c r="A86">
        <f>daten!AN99</f>
        <v>0</v>
      </c>
      <c r="B86">
        <f>daten!AO99</f>
        <v>0</v>
      </c>
    </row>
    <row r="87" spans="1:2" x14ac:dyDescent="0.25">
      <c r="A87">
        <f>daten!AN100</f>
        <v>0</v>
      </c>
      <c r="B87">
        <f>daten!AO100</f>
        <v>0</v>
      </c>
    </row>
    <row r="88" spans="1:2" x14ac:dyDescent="0.25">
      <c r="A88">
        <f>daten!AN101</f>
        <v>0</v>
      </c>
      <c r="B88">
        <f>daten!AO101</f>
        <v>0</v>
      </c>
    </row>
    <row r="89" spans="1:2" x14ac:dyDescent="0.25">
      <c r="A89">
        <f>daten!AN102</f>
        <v>0</v>
      </c>
      <c r="B89">
        <f>daten!AO102</f>
        <v>0</v>
      </c>
    </row>
    <row r="90" spans="1:2" x14ac:dyDescent="0.25">
      <c r="A90">
        <f>daten!AN103</f>
        <v>0</v>
      </c>
      <c r="B90">
        <f>daten!AO103</f>
        <v>0</v>
      </c>
    </row>
    <row r="91" spans="1:2" x14ac:dyDescent="0.25">
      <c r="A91">
        <f>daten!AN104</f>
        <v>0</v>
      </c>
      <c r="B91">
        <f>daten!AO104</f>
        <v>0</v>
      </c>
    </row>
    <row r="92" spans="1:2" x14ac:dyDescent="0.25">
      <c r="A92">
        <f>daten!AN105</f>
        <v>0</v>
      </c>
      <c r="B92">
        <f>daten!AO105</f>
        <v>0</v>
      </c>
    </row>
    <row r="93" spans="1:2" x14ac:dyDescent="0.25">
      <c r="A93">
        <f>daten!AN106</f>
        <v>1</v>
      </c>
      <c r="B93">
        <f>daten!AO106</f>
        <v>1</v>
      </c>
    </row>
    <row r="94" spans="1:2" x14ac:dyDescent="0.25">
      <c r="A94">
        <f>daten!AN107</f>
        <v>0</v>
      </c>
      <c r="B94">
        <f>daten!AO107</f>
        <v>0</v>
      </c>
    </row>
    <row r="95" spans="1:2" x14ac:dyDescent="0.25">
      <c r="A95">
        <f>daten!AN108</f>
        <v>0</v>
      </c>
      <c r="B95">
        <f>daten!AO108</f>
        <v>0</v>
      </c>
    </row>
    <row r="96" spans="1:2" x14ac:dyDescent="0.25">
      <c r="A96">
        <f>daten!AN109</f>
        <v>0</v>
      </c>
      <c r="B96">
        <f>daten!AO109</f>
        <v>0</v>
      </c>
    </row>
    <row r="97" spans="1:2" x14ac:dyDescent="0.25">
      <c r="A97">
        <f>daten!AN110</f>
        <v>0</v>
      </c>
      <c r="B97">
        <f>daten!AO110</f>
        <v>0</v>
      </c>
    </row>
    <row r="98" spans="1:2" x14ac:dyDescent="0.25">
      <c r="A98">
        <f>daten!AN111</f>
        <v>0</v>
      </c>
      <c r="B98">
        <f>daten!AO111</f>
        <v>0</v>
      </c>
    </row>
    <row r="99" spans="1:2" x14ac:dyDescent="0.25">
      <c r="A99">
        <f>daten!AN112</f>
        <v>2</v>
      </c>
      <c r="B99">
        <f>daten!AO112</f>
        <v>2</v>
      </c>
    </row>
    <row r="100" spans="1:2" x14ac:dyDescent="0.25">
      <c r="A100">
        <f>daten!AN113</f>
        <v>0</v>
      </c>
      <c r="B100">
        <f>daten!AO113</f>
        <v>0</v>
      </c>
    </row>
    <row r="101" spans="1:2" x14ac:dyDescent="0.25">
      <c r="A101">
        <f>daten!AN114</f>
        <v>0</v>
      </c>
      <c r="B101">
        <f>daten!AO114</f>
        <v>0</v>
      </c>
    </row>
    <row r="102" spans="1:2" x14ac:dyDescent="0.25">
      <c r="A102">
        <f>daten!AN115</f>
        <v>0</v>
      </c>
      <c r="B102">
        <f>daten!AO115</f>
        <v>0</v>
      </c>
    </row>
    <row r="103" spans="1:2" x14ac:dyDescent="0.25">
      <c r="A103">
        <f>daten!AN116</f>
        <v>0</v>
      </c>
      <c r="B103">
        <f>daten!AO116</f>
        <v>0</v>
      </c>
    </row>
    <row r="104" spans="1:2" x14ac:dyDescent="0.25">
      <c r="A104">
        <f>daten!AN117</f>
        <v>0</v>
      </c>
      <c r="B104">
        <f>daten!AO117</f>
        <v>0</v>
      </c>
    </row>
    <row r="105" spans="1:2" x14ac:dyDescent="0.25">
      <c r="A105">
        <f>daten!AN118</f>
        <v>0</v>
      </c>
      <c r="B105">
        <f>daten!AO118</f>
        <v>0</v>
      </c>
    </row>
    <row r="106" spans="1:2" x14ac:dyDescent="0.25">
      <c r="A106">
        <f>daten!AN119</f>
        <v>0</v>
      </c>
      <c r="B106">
        <f>daten!AO119</f>
        <v>0</v>
      </c>
    </row>
    <row r="107" spans="1:2" x14ac:dyDescent="0.25">
      <c r="A107">
        <f>daten!AN120</f>
        <v>0</v>
      </c>
      <c r="B107">
        <f>daten!AO120</f>
        <v>0</v>
      </c>
    </row>
    <row r="108" spans="1:2" x14ac:dyDescent="0.25">
      <c r="A108">
        <f>daten!AN121</f>
        <v>0</v>
      </c>
      <c r="B108">
        <f>daten!AO121</f>
        <v>0</v>
      </c>
    </row>
    <row r="109" spans="1:2" x14ac:dyDescent="0.25">
      <c r="A109">
        <f>daten!AN122</f>
        <v>0</v>
      </c>
      <c r="B109">
        <f>daten!AO122</f>
        <v>0</v>
      </c>
    </row>
    <row r="110" spans="1:2" x14ac:dyDescent="0.25">
      <c r="A110">
        <f>daten!AN123</f>
        <v>0</v>
      </c>
      <c r="B110">
        <f>daten!AO123</f>
        <v>0</v>
      </c>
    </row>
    <row r="111" spans="1:2" x14ac:dyDescent="0.25">
      <c r="A111">
        <f>daten!AN124</f>
        <v>0</v>
      </c>
      <c r="B111">
        <f>daten!AO124</f>
        <v>0</v>
      </c>
    </row>
    <row r="112" spans="1:2" x14ac:dyDescent="0.25">
      <c r="A112">
        <f>daten!AN125</f>
        <v>0</v>
      </c>
      <c r="B112">
        <f>daten!AO125</f>
        <v>0</v>
      </c>
    </row>
    <row r="113" spans="1:2" x14ac:dyDescent="0.25">
      <c r="A113">
        <f>daten!AN126</f>
        <v>0</v>
      </c>
      <c r="B113">
        <f>daten!AO126</f>
        <v>0</v>
      </c>
    </row>
    <row r="114" spans="1:2" x14ac:dyDescent="0.25">
      <c r="A114">
        <f>daten!AN127</f>
        <v>0</v>
      </c>
      <c r="B114">
        <f>daten!AO127</f>
        <v>0</v>
      </c>
    </row>
    <row r="115" spans="1:2" x14ac:dyDescent="0.25">
      <c r="A115">
        <f>daten!AN128</f>
        <v>0</v>
      </c>
      <c r="B115">
        <f>daten!AO128</f>
        <v>0</v>
      </c>
    </row>
    <row r="116" spans="1:2" x14ac:dyDescent="0.25">
      <c r="A116">
        <f>daten!AN129</f>
        <v>0</v>
      </c>
      <c r="B116">
        <f>daten!AO129</f>
        <v>0</v>
      </c>
    </row>
    <row r="117" spans="1:2" x14ac:dyDescent="0.25">
      <c r="A117">
        <f>daten!AN130</f>
        <v>0</v>
      </c>
      <c r="B117">
        <f>daten!AO130</f>
        <v>0</v>
      </c>
    </row>
  </sheetData>
  <sortState ref="B66:B82">
    <sortCondition descending="1" ref="B6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netzdiagramm_mittel_überalles</vt:lpstr>
      <vt:lpstr>boxplot daten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brunnert</dc:creator>
  <cp:lastModifiedBy>user</cp:lastModifiedBy>
  <dcterms:created xsi:type="dcterms:W3CDTF">2020-02-24T12:56:03Z</dcterms:created>
  <dcterms:modified xsi:type="dcterms:W3CDTF">2022-04-18T19:30:27Z</dcterms:modified>
</cp:coreProperties>
</file>